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user\Desktop\委託調査\R6年度委託調査\11.【県7.18〆】耐震改修状況等\2.依頼\【県7.18〆】耐震改修状況等\"/>
    </mc:Choice>
  </mc:AlternateContent>
  <xr:revisionPtr revIDLastSave="0" documentId="13_ncr:1_{09C8E35B-43DD-464D-A945-C0FEABC54A36}" xr6:coauthVersionLast="47" xr6:coauthVersionMax="47" xr10:uidLastSave="{00000000-0000-0000-0000-000000000000}"/>
  <bookViews>
    <workbookView xWindow="-120" yWindow="-120" windowWidth="29040" windowHeight="15720" xr2:uid="{796D5563-EFF1-4BA9-AD5D-EF3626CDE24E}"/>
  </bookViews>
  <sheets>
    <sheet name="様式2-2-4" sheetId="1" r:id="rId1"/>
    <sheet name="集計表（編集禁止）" sheetId="2" r:id="rId2"/>
  </sheets>
  <definedNames>
    <definedName name="_xlnm.Print_Area" localSheetId="0">'様式2-2-4'!$A$1:$J$36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 l="1"/>
  <c r="P17" i="1"/>
  <c r="P16" i="1"/>
  <c r="G3" i="2" l="1"/>
  <c r="F3" i="2"/>
  <c r="I36" i="1"/>
  <c r="H36" i="1"/>
  <c r="G36" i="1"/>
  <c r="F36" i="1"/>
  <c r="I35" i="1"/>
  <c r="H35" i="1"/>
  <c r="G35" i="1"/>
  <c r="F35" i="1"/>
  <c r="I34" i="1"/>
  <c r="O34" i="1" s="1"/>
  <c r="H34" i="1"/>
  <c r="N34" i="1" s="1"/>
  <c r="G34" i="1"/>
  <c r="F34" i="1"/>
  <c r="L34" i="1" s="1"/>
  <c r="C34" i="1"/>
  <c r="P33" i="1"/>
  <c r="J33" i="1"/>
  <c r="P32" i="1"/>
  <c r="J32" i="1"/>
  <c r="P31" i="1"/>
  <c r="O31" i="1"/>
  <c r="N31" i="1"/>
  <c r="M31" i="1"/>
  <c r="L31" i="1"/>
  <c r="J31" i="1"/>
  <c r="P30" i="1"/>
  <c r="J30" i="1"/>
  <c r="P29" i="1"/>
  <c r="J29" i="1"/>
  <c r="P28" i="1"/>
  <c r="O28" i="1"/>
  <c r="N28" i="1"/>
  <c r="M28" i="1"/>
  <c r="L28" i="1"/>
  <c r="J28" i="1"/>
  <c r="P27" i="1"/>
  <c r="J27" i="1"/>
  <c r="P26" i="1"/>
  <c r="J26" i="1"/>
  <c r="P25" i="1"/>
  <c r="O25" i="1"/>
  <c r="N25" i="1"/>
  <c r="M25" i="1"/>
  <c r="L25" i="1"/>
  <c r="J25" i="1"/>
  <c r="P24" i="1"/>
  <c r="J24" i="1"/>
  <c r="P23" i="1"/>
  <c r="J23" i="1"/>
  <c r="P22" i="1"/>
  <c r="O22" i="1"/>
  <c r="N22" i="1"/>
  <c r="M22" i="1"/>
  <c r="L22" i="1"/>
  <c r="J22" i="1"/>
  <c r="P21" i="1"/>
  <c r="J21" i="1"/>
  <c r="P20" i="1"/>
  <c r="J20" i="1"/>
  <c r="P19" i="1"/>
  <c r="D24" i="2" s="1"/>
  <c r="O19" i="1"/>
  <c r="N19" i="1"/>
  <c r="M19" i="1"/>
  <c r="L19" i="1"/>
  <c r="J19" i="1"/>
  <c r="J18" i="1"/>
  <c r="J17" i="1"/>
  <c r="O16" i="1"/>
  <c r="N16" i="1"/>
  <c r="M16" i="1"/>
  <c r="L16" i="1"/>
  <c r="J16" i="1"/>
  <c r="E8" i="2" l="1"/>
  <c r="F7" i="2"/>
  <c r="F8" i="2"/>
  <c r="C12" i="2"/>
  <c r="C15" i="2"/>
  <c r="C18" i="2"/>
  <c r="C20" i="2"/>
  <c r="C22" i="2"/>
  <c r="C23" i="2"/>
  <c r="C24" i="2"/>
  <c r="D10" i="2"/>
  <c r="D11" i="2"/>
  <c r="D12" i="2"/>
  <c r="D13" i="2"/>
  <c r="D14" i="2"/>
  <c r="D15" i="2"/>
  <c r="D16" i="2"/>
  <c r="D17" i="2"/>
  <c r="D18" i="2"/>
  <c r="D19" i="2"/>
  <c r="D20" i="2"/>
  <c r="D21" i="2"/>
  <c r="D22" i="2"/>
  <c r="D23" i="2"/>
  <c r="C10" i="2"/>
  <c r="C14" i="2"/>
  <c r="C16" i="2"/>
  <c r="C19" i="2"/>
  <c r="C21" i="2"/>
  <c r="E7" i="2"/>
  <c r="C9" i="2"/>
  <c r="D9" i="2"/>
  <c r="C8" i="2"/>
  <c r="D8" i="2"/>
  <c r="C7" i="2"/>
  <c r="D7" i="2"/>
  <c r="E9" i="2"/>
  <c r="E10" i="2"/>
  <c r="E11" i="2"/>
  <c r="E26" i="2" s="1"/>
  <c r="E12" i="2"/>
  <c r="G12" i="2" s="1"/>
  <c r="E13" i="2"/>
  <c r="E14" i="2"/>
  <c r="E15" i="2"/>
  <c r="E16" i="2"/>
  <c r="E17" i="2"/>
  <c r="E18" i="2"/>
  <c r="E19" i="2"/>
  <c r="E20" i="2"/>
  <c r="E21" i="2"/>
  <c r="E22" i="2"/>
  <c r="E23" i="2"/>
  <c r="E24" i="2"/>
  <c r="C11" i="2"/>
  <c r="C13" i="2"/>
  <c r="C17" i="2"/>
  <c r="F9" i="2"/>
  <c r="F10" i="2"/>
  <c r="F11" i="2"/>
  <c r="F12" i="2"/>
  <c r="F13" i="2"/>
  <c r="F14" i="2"/>
  <c r="F15" i="2"/>
  <c r="F16" i="2"/>
  <c r="F17" i="2"/>
  <c r="F18" i="2"/>
  <c r="F19" i="2"/>
  <c r="F20" i="2"/>
  <c r="F21" i="2"/>
  <c r="F22" i="2"/>
  <c r="F23" i="2"/>
  <c r="G23" i="2" s="1"/>
  <c r="F24" i="2"/>
  <c r="M34" i="1"/>
  <c r="J36" i="1"/>
  <c r="J35" i="1"/>
  <c r="J34" i="1"/>
  <c r="G15" i="2" l="1"/>
  <c r="D26" i="2"/>
  <c r="G19" i="2"/>
  <c r="G17" i="2"/>
  <c r="G9" i="2"/>
  <c r="G16" i="2"/>
  <c r="G20" i="2"/>
  <c r="F26" i="2"/>
  <c r="G22" i="2"/>
  <c r="G10" i="2"/>
  <c r="G14" i="2"/>
  <c r="D27" i="2"/>
  <c r="G24" i="2"/>
  <c r="G18" i="2"/>
  <c r="F25" i="2"/>
  <c r="G21" i="2"/>
  <c r="C25" i="2"/>
  <c r="E25" i="2"/>
  <c r="G11" i="2"/>
  <c r="E27" i="2"/>
  <c r="C26" i="2"/>
  <c r="F27" i="2"/>
  <c r="D25" i="2"/>
  <c r="G8" i="2"/>
  <c r="G13" i="2"/>
  <c r="G7" i="2"/>
  <c r="C27" i="2"/>
  <c r="G26" i="2" l="1"/>
  <c r="G27" i="2"/>
  <c r="G25" i="2"/>
</calcChain>
</file>

<file path=xl/sharedStrings.xml><?xml version="1.0" encoding="utf-8"?>
<sst xmlns="http://schemas.openxmlformats.org/spreadsheetml/2006/main" count="86" uniqueCount="40">
  <si>
    <t>【教室等の区分】</t>
    <rPh sb="1" eb="3">
      <t>キョウシツ</t>
    </rPh>
    <rPh sb="3" eb="4">
      <t>トウ</t>
    </rPh>
    <rPh sb="5" eb="7">
      <t>クブン</t>
    </rPh>
    <phoneticPr fontId="4"/>
  </si>
  <si>
    <t>学校法人名</t>
    <rPh sb="0" eb="2">
      <t>ガッコウ</t>
    </rPh>
    <rPh sb="2" eb="4">
      <t>ホウジン</t>
    </rPh>
    <rPh sb="4" eb="5">
      <t>メイ</t>
    </rPh>
    <phoneticPr fontId="4"/>
  </si>
  <si>
    <t>学校種</t>
    <rPh sb="0" eb="1">
      <t>ガク</t>
    </rPh>
    <rPh sb="1" eb="2">
      <t>コウ</t>
    </rPh>
    <rPh sb="2" eb="3">
      <t>タネ</t>
    </rPh>
    <phoneticPr fontId="4"/>
  </si>
  <si>
    <t>学校名</t>
    <rPh sb="0" eb="1">
      <t>ガク</t>
    </rPh>
    <rPh sb="1" eb="2">
      <t>コウ</t>
    </rPh>
    <rPh sb="2" eb="3">
      <t>メイ</t>
    </rPh>
    <phoneticPr fontId="4"/>
  </si>
  <si>
    <t>調査対象項目</t>
    <rPh sb="0" eb="1">
      <t>チョウ</t>
    </rPh>
    <rPh sb="1" eb="2">
      <t>サ</t>
    </rPh>
    <rPh sb="2" eb="3">
      <t>ツイ</t>
    </rPh>
    <rPh sb="3" eb="4">
      <t>ゾウ</t>
    </rPh>
    <rPh sb="4" eb="5">
      <t>コウ</t>
    </rPh>
    <rPh sb="5" eb="6">
      <t>メ</t>
    </rPh>
    <phoneticPr fontId="4"/>
  </si>
  <si>
    <t>エアコン整備状況</t>
    <rPh sb="4" eb="6">
      <t>セイビ</t>
    </rPh>
    <rPh sb="6" eb="8">
      <t>ジョウキョウ</t>
    </rPh>
    <phoneticPr fontId="4"/>
  </si>
  <si>
    <t>普通教室</t>
    <rPh sb="0" eb="2">
      <t>フツウ</t>
    </rPh>
    <rPh sb="2" eb="4">
      <t>キョウシツ</t>
    </rPh>
    <phoneticPr fontId="4"/>
  </si>
  <si>
    <t>特別教室</t>
    <rPh sb="0" eb="2">
      <t>トクベツ</t>
    </rPh>
    <rPh sb="2" eb="4">
      <t>キョウシツ</t>
    </rPh>
    <phoneticPr fontId="4"/>
  </si>
  <si>
    <t>屋内運動場</t>
    <rPh sb="0" eb="2">
      <t>オクナイ</t>
    </rPh>
    <rPh sb="2" eb="5">
      <t>ウンドウジョウ</t>
    </rPh>
    <phoneticPr fontId="4"/>
  </si>
  <si>
    <t>管理諸室等</t>
    <rPh sb="0" eb="2">
      <t>カンリ</t>
    </rPh>
    <rPh sb="2" eb="3">
      <t>ショ</t>
    </rPh>
    <rPh sb="3" eb="4">
      <t>シツ</t>
    </rPh>
    <rPh sb="4" eb="5">
      <t>トウ</t>
    </rPh>
    <phoneticPr fontId="4"/>
  </si>
  <si>
    <t>計</t>
    <rPh sb="0" eb="1">
      <t>ケイ</t>
    </rPh>
    <phoneticPr fontId="4"/>
  </si>
  <si>
    <t>普通</t>
    <rPh sb="0" eb="2">
      <t>フツウ</t>
    </rPh>
    <phoneticPr fontId="4"/>
  </si>
  <si>
    <t>特別</t>
    <rPh sb="0" eb="2">
      <t>トクベツ</t>
    </rPh>
    <phoneticPr fontId="4"/>
  </si>
  <si>
    <t>管理</t>
    <rPh sb="0" eb="2">
      <t>カンリ</t>
    </rPh>
    <phoneticPr fontId="4"/>
  </si>
  <si>
    <t>空調</t>
    <rPh sb="0" eb="2">
      <t>クウチョウ</t>
    </rPh>
    <phoneticPr fontId="4"/>
  </si>
  <si>
    <t>設置室数</t>
    <rPh sb="0" eb="2">
      <t>セッチ</t>
    </rPh>
    <rPh sb="2" eb="3">
      <t>シツ</t>
    </rPh>
    <rPh sb="3" eb="4">
      <t>カズ</t>
    </rPh>
    <phoneticPr fontId="4"/>
  </si>
  <si>
    <t>設置予定室数</t>
    <rPh sb="0" eb="2">
      <t>セッチ</t>
    </rPh>
    <rPh sb="2" eb="4">
      <t>ヨテイ</t>
    </rPh>
    <rPh sb="4" eb="5">
      <t>シツ</t>
    </rPh>
    <rPh sb="5" eb="6">
      <t>スウ</t>
    </rPh>
    <phoneticPr fontId="4"/>
  </si>
  <si>
    <t>保有室数</t>
    <rPh sb="0" eb="2">
      <t>ホユウ</t>
    </rPh>
    <rPh sb="2" eb="3">
      <t>シツ</t>
    </rPh>
    <rPh sb="3" eb="4">
      <t>スウ</t>
    </rPh>
    <phoneticPr fontId="4"/>
  </si>
  <si>
    <t>対象校：</t>
    <rPh sb="0" eb="3">
      <t>タイショウコウ</t>
    </rPh>
    <phoneticPr fontId="4"/>
  </si>
  <si>
    <t>合計：</t>
    <phoneticPr fontId="4"/>
  </si>
  <si>
    <t>-</t>
    <phoneticPr fontId="4"/>
  </si>
  <si>
    <r>
      <rPr>
        <b/>
        <sz val="11"/>
        <rFont val="ＭＳ Ｐゴシック"/>
        <family val="3"/>
        <charset val="128"/>
      </rPr>
      <t>普通教室</t>
    </r>
    <r>
      <rPr>
        <sz val="11"/>
        <color theme="1"/>
        <rFont val="ＭＳ Ｐゴシック"/>
        <family val="3"/>
        <charset val="128"/>
      </rPr>
      <t>：通常、児童生徒がホームルームや学級会で使用する教室</t>
    </r>
    <phoneticPr fontId="4"/>
  </si>
  <si>
    <r>
      <rPr>
        <b/>
        <sz val="11"/>
        <rFont val="ＭＳ Ｐゴシック"/>
        <family val="3"/>
        <charset val="128"/>
      </rPr>
      <t>特別教室</t>
    </r>
    <r>
      <rPr>
        <sz val="11"/>
        <color theme="1"/>
        <rFont val="ＭＳ Ｐゴシック"/>
        <family val="3"/>
        <charset val="128"/>
      </rPr>
      <t>：音楽室、図書室、視聴覚室（コンピュータ室）など特定の目的のために利用する教室及び多目的室等の多様な目的のために利用する教室（準備室を含む）</t>
    </r>
    <phoneticPr fontId="4"/>
  </si>
  <si>
    <r>
      <t>　　　　　　　※</t>
    </r>
    <r>
      <rPr>
        <u/>
        <sz val="11"/>
        <rFont val="ＭＳ Ｐゴシック"/>
        <family val="3"/>
        <charset val="128"/>
      </rPr>
      <t>多目的室等のうち、体育館、武道場などの利用も想定している室については、「屋内運動場」に計上してください</t>
    </r>
    <r>
      <rPr>
        <sz val="11"/>
        <color theme="1"/>
        <rFont val="ＭＳ Ｐゴシック"/>
        <family val="3"/>
        <charset val="128"/>
      </rPr>
      <t>（二重計上することがないよう注意）。</t>
    </r>
    <phoneticPr fontId="4"/>
  </si>
  <si>
    <r>
      <rPr>
        <b/>
        <sz val="11"/>
        <rFont val="ＭＳ Ｐゴシック"/>
        <family val="3"/>
        <charset val="128"/>
      </rPr>
      <t>屋内運動場</t>
    </r>
    <r>
      <rPr>
        <sz val="11"/>
        <color theme="1"/>
        <rFont val="ＭＳ Ｐゴシック"/>
        <family val="3"/>
        <charset val="128"/>
      </rPr>
      <t>：体育館、武道場など生徒児童等が運動に供する室</t>
    </r>
    <phoneticPr fontId="4"/>
  </si>
  <si>
    <r>
      <rPr>
        <b/>
        <sz val="11"/>
        <rFont val="ＭＳ Ｐゴシック"/>
        <family val="3"/>
        <charset val="128"/>
      </rPr>
      <t>管理諸室等</t>
    </r>
    <r>
      <rPr>
        <sz val="11"/>
        <color theme="1"/>
        <rFont val="ＭＳ Ｐゴシック"/>
        <family val="3"/>
        <charset val="128"/>
      </rPr>
      <t>：校長室、職員室、保健室等の通常、児童生徒が授業で使用することを想定していない管理部門に係る室</t>
    </r>
    <phoneticPr fontId="4"/>
  </si>
  <si>
    <t>学校種</t>
    <rPh sb="0" eb="2">
      <t>ガッコウ</t>
    </rPh>
    <rPh sb="2" eb="3">
      <t>シュ</t>
    </rPh>
    <phoneticPr fontId="4"/>
  </si>
  <si>
    <t>小学校</t>
    <rPh sb="0" eb="3">
      <t>ショウガッコウ</t>
    </rPh>
    <phoneticPr fontId="4"/>
  </si>
  <si>
    <t>中学校</t>
    <rPh sb="0" eb="3">
      <t>チュウガッコウ</t>
    </rPh>
    <phoneticPr fontId="4"/>
  </si>
  <si>
    <t>義務教育学校</t>
    <rPh sb="0" eb="2">
      <t>ギム</t>
    </rPh>
    <rPh sb="2" eb="4">
      <t>キョウイク</t>
    </rPh>
    <rPh sb="4" eb="6">
      <t>ガッコウ</t>
    </rPh>
    <phoneticPr fontId="4"/>
  </si>
  <si>
    <t>高等学校</t>
    <rPh sb="0" eb="2">
      <t>コウトウ</t>
    </rPh>
    <rPh sb="2" eb="4">
      <t>ガッコウ</t>
    </rPh>
    <phoneticPr fontId="4"/>
  </si>
  <si>
    <t>中等教育学校</t>
    <rPh sb="0" eb="2">
      <t>チュウトウ</t>
    </rPh>
    <rPh sb="2" eb="4">
      <t>キョウイク</t>
    </rPh>
    <rPh sb="4" eb="6">
      <t>ガッコウ</t>
    </rPh>
    <phoneticPr fontId="4"/>
  </si>
  <si>
    <t>特別支援学校</t>
    <rPh sb="0" eb="2">
      <t>トクベツ</t>
    </rPh>
    <rPh sb="2" eb="4">
      <t>シエン</t>
    </rPh>
    <rPh sb="4" eb="6">
      <t>ガッコウ</t>
    </rPh>
    <phoneticPr fontId="4"/>
  </si>
  <si>
    <t>合計</t>
    <rPh sb="0" eb="2">
      <t>ゴウケイ</t>
    </rPh>
    <phoneticPr fontId="4"/>
  </si>
  <si>
    <t>※「合計」欄は様式2-2-4シートの「合計」欄の数値と一致していることを確認してください。</t>
    <rPh sb="2" eb="4">
      <t>ゴウケイ</t>
    </rPh>
    <rPh sb="5" eb="6">
      <t>ラン</t>
    </rPh>
    <rPh sb="7" eb="9">
      <t>ヨウシキ</t>
    </rPh>
    <rPh sb="19" eb="21">
      <t>ゴウケイ</t>
    </rPh>
    <rPh sb="22" eb="23">
      <t>ラン</t>
    </rPh>
    <rPh sb="24" eb="26">
      <t>スウチ</t>
    </rPh>
    <rPh sb="27" eb="29">
      <t>イッチ</t>
    </rPh>
    <rPh sb="36" eb="38">
      <t>カクニン</t>
    </rPh>
    <phoneticPr fontId="4"/>
  </si>
  <si>
    <r>
      <t>＜記入要領＞
１．令和６年４月１日現在で作成してください。欄が足りない場合は、行ごとコピーし欄を追加してください。
２．対象は私立の小学校、中学校、義務教育学校、高等学校、中等教育学校、特別支援学校です。</t>
    </r>
    <r>
      <rPr>
        <u/>
        <sz val="11"/>
        <color theme="1"/>
        <rFont val="ＭＳ Ｐゴシック"/>
        <family val="3"/>
        <charset val="128"/>
      </rPr>
      <t>中高等で共用している場合は、主たる使用者の学校種に計上してください</t>
    </r>
    <r>
      <rPr>
        <sz val="11"/>
        <color theme="1"/>
        <rFont val="ＭＳ Ｐゴシック"/>
        <family val="3"/>
        <charset val="128"/>
      </rPr>
      <t>。
３．室数を記載する欄は、該当する教室等に対して、</t>
    </r>
    <r>
      <rPr>
        <u/>
        <sz val="11"/>
        <color theme="1"/>
        <rFont val="ＭＳ Ｐゴシック"/>
        <family val="3"/>
        <charset val="128"/>
      </rPr>
      <t>算用数字</t>
    </r>
    <r>
      <rPr>
        <sz val="11"/>
        <color theme="1"/>
        <rFont val="ＭＳ Ｐゴシック"/>
        <family val="3"/>
        <charset val="128"/>
      </rPr>
      <t>で記入してください。また、冷房のみや暖房のみの機能であっても計上してください。なお</t>
    </r>
    <r>
      <rPr>
        <u/>
        <sz val="11"/>
        <color theme="1"/>
        <rFont val="ＭＳ Ｐゴシック"/>
        <family val="3"/>
        <charset val="128"/>
      </rPr>
      <t>、ストーブや扇風機の設備の類は調査対象外</t>
    </r>
    <r>
      <rPr>
        <sz val="11"/>
        <color theme="1"/>
        <rFont val="ＭＳ Ｐゴシック"/>
        <family val="3"/>
        <charset val="128"/>
      </rPr>
      <t>です。
４．倉庫や機械室など、</t>
    </r>
    <r>
      <rPr>
        <u/>
        <sz val="11"/>
        <color theme="1"/>
        <rFont val="ＭＳ Ｐゴシック"/>
        <family val="3"/>
        <charset val="128"/>
      </rPr>
      <t>通常、人の利用を想定していない（そもそもエアコンを要しない）室については対象外</t>
    </r>
    <r>
      <rPr>
        <sz val="11"/>
        <color theme="1"/>
        <rFont val="ＭＳ Ｐゴシック"/>
        <family val="3"/>
        <charset val="128"/>
      </rPr>
      <t>です。
５．「設置室数」とは、調査時点（令和６年４月１日現在）で、エアコン（空調設備）が整備されている教室等の総数であり、</t>
    </r>
    <r>
      <rPr>
        <u/>
        <sz val="11"/>
        <color theme="1"/>
        <rFont val="ＭＳ Ｐゴシック"/>
        <family val="3"/>
        <charset val="128"/>
      </rPr>
      <t>個別空調orセントラル空調の違いは問いません</t>
    </r>
    <r>
      <rPr>
        <sz val="11"/>
        <color theme="1"/>
        <rFont val="ＭＳ Ｐゴシック"/>
        <family val="3"/>
        <charset val="128"/>
      </rPr>
      <t>。
６．「設置予定室数」とは、今後、エアコンを新設整備予定の教室等の総数であり、調査時点でエアコンが整備されている教室等における</t>
    </r>
    <r>
      <rPr>
        <u/>
        <sz val="11"/>
        <color theme="1"/>
        <rFont val="ＭＳ Ｐゴシック"/>
        <family val="3"/>
        <charset val="128"/>
      </rPr>
      <t>エアコンの更新は含みません</t>
    </r>
    <r>
      <rPr>
        <sz val="11"/>
        <color theme="1"/>
        <rFont val="ＭＳ Ｐゴシック"/>
        <family val="3"/>
        <charset val="128"/>
      </rPr>
      <t>。
７．「保有室数」とは、学校が所有している教室等の総数であり、</t>
    </r>
    <r>
      <rPr>
        <u/>
        <sz val="11"/>
        <color theme="1"/>
        <rFont val="ＭＳ Ｐゴシック"/>
        <family val="3"/>
        <charset val="128"/>
      </rPr>
      <t>エアコンの設置室数と設置予定室数の合計ではありません</t>
    </r>
    <r>
      <rPr>
        <sz val="11"/>
        <color theme="1"/>
        <rFont val="ＭＳ Ｐゴシック"/>
        <family val="3"/>
        <charset val="128"/>
      </rPr>
      <t>（イコールになるとは限らない）。</t>
    </r>
    <rPh sb="482" eb="484">
      <t>セッチ</t>
    </rPh>
    <rPh sb="508" eb="509">
      <t>カギ</t>
    </rPh>
    <phoneticPr fontId="4"/>
  </si>
  <si>
    <t>様式2-2-4：令和6年度私立学校の教室等のエアコン整備状況</t>
    <rPh sb="8" eb="10">
      <t>レイワ</t>
    </rPh>
    <rPh sb="11" eb="13">
      <t>ネンド</t>
    </rPh>
    <rPh sb="13" eb="15">
      <t>シリツ</t>
    </rPh>
    <rPh sb="15" eb="17">
      <t>ガッコウ</t>
    </rPh>
    <rPh sb="18" eb="20">
      <t>キョウシツ</t>
    </rPh>
    <rPh sb="20" eb="21">
      <t>トウ</t>
    </rPh>
    <rPh sb="26" eb="28">
      <t>セイビ</t>
    </rPh>
    <rPh sb="28" eb="30">
      <t>ジョウキョウ</t>
    </rPh>
    <phoneticPr fontId="4"/>
  </si>
  <si>
    <t>様式2-2-4（集計）：令和6年度私立学校の教室等のエアコン整備状況　集計結果</t>
    <rPh sb="8" eb="10">
      <t>シュウケイ</t>
    </rPh>
    <rPh sb="12" eb="13">
      <t>レイ</t>
    </rPh>
    <rPh sb="13" eb="14">
      <t>ワ</t>
    </rPh>
    <rPh sb="15" eb="17">
      <t>ネンド</t>
    </rPh>
    <rPh sb="22" eb="24">
      <t>キョウシツ</t>
    </rPh>
    <rPh sb="24" eb="25">
      <t>トウ</t>
    </rPh>
    <rPh sb="35" eb="37">
      <t>シュウケイ</t>
    </rPh>
    <rPh sb="37" eb="39">
      <t>ケッカ</t>
    </rPh>
    <phoneticPr fontId="4"/>
  </si>
  <si>
    <t>担当者名</t>
    <rPh sb="0" eb="4">
      <t>タントウシャメイ</t>
    </rPh>
    <phoneticPr fontId="2"/>
  </si>
  <si>
    <t>連絡先電話番号</t>
    <rPh sb="0" eb="7">
      <t>レンラクサキデンワバンゴウ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</si>
</sst>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校&quot;"/>
    <numFmt numFmtId="177" formatCode="0&quot;室&quot;"/>
    <numFmt numFmtId="178" formatCode="#,##0_ "/>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ＭＳ Ｐゴシック"/>
      <family val="3"/>
      <charset val="128"/>
    </font>
    <font>
      <sz val="6"/>
      <name val="ＭＳ Ｐゴシック"/>
      <family val="3"/>
      <charset val="128"/>
    </font>
    <font>
      <sz val="8"/>
      <name val="ＭＳ Ｐゴシック"/>
      <family val="3"/>
      <charset val="128"/>
    </font>
    <font>
      <u/>
      <sz val="11"/>
      <name val="ＭＳ Ｐゴシック"/>
      <family val="3"/>
      <charset val="128"/>
    </font>
    <font>
      <b/>
      <sz val="11"/>
      <name val="ＭＳ Ｐゴシック"/>
      <family val="3"/>
      <charset val="128"/>
    </font>
    <font>
      <sz val="11"/>
      <color theme="1"/>
      <name val="ＭＳ Ｐゴシック"/>
      <family val="3"/>
      <charset val="128"/>
    </font>
    <font>
      <sz val="12"/>
      <name val="ＭＳ Ｐゴシック"/>
      <family val="3"/>
      <charset val="128"/>
    </font>
    <font>
      <sz val="24"/>
      <name val="ＭＳ Ｐゴシック"/>
      <family val="3"/>
      <charset val="128"/>
    </font>
    <font>
      <u/>
      <sz val="11"/>
      <color theme="1"/>
      <name val="ＭＳ Ｐゴシック"/>
      <family val="3"/>
      <charset val="128"/>
    </font>
    <font>
      <sz val="14"/>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indexed="45"/>
        <bgColor indexed="64"/>
      </patternFill>
    </fill>
  </fills>
  <borders count="10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ashed">
        <color indexed="64"/>
      </bottom>
      <diagonal/>
    </border>
    <border>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ouble">
        <color indexed="64"/>
      </bottom>
      <diagonal/>
    </border>
    <border>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dashed">
        <color indexed="64"/>
      </right>
      <top style="double">
        <color indexed="64"/>
      </top>
      <bottom/>
      <diagonal/>
    </border>
    <border>
      <left style="medium">
        <color indexed="64"/>
      </left>
      <right/>
      <top/>
      <bottom/>
      <diagonal/>
    </border>
    <border>
      <left/>
      <right style="thin">
        <color indexed="64"/>
      </right>
      <top/>
      <bottom/>
      <diagonal/>
    </border>
    <border>
      <left style="thin">
        <color indexed="64"/>
      </left>
      <right style="dashed">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dashed">
        <color indexed="64"/>
      </right>
      <top/>
      <bottom style="medium">
        <color indexed="64"/>
      </bottom>
      <diagonal/>
    </border>
    <border>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medium">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top style="double">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double">
        <color indexed="64"/>
      </right>
      <top/>
      <bottom/>
      <diagonal/>
    </border>
    <border>
      <left style="double">
        <color indexed="64"/>
      </left>
      <right/>
      <top/>
      <bottom/>
      <diagonal/>
    </border>
    <border>
      <left style="thin">
        <color indexed="64"/>
      </left>
      <right style="medium">
        <color indexed="64"/>
      </right>
      <top/>
      <bottom/>
      <diagonal/>
    </border>
    <border>
      <left style="medium">
        <color indexed="64"/>
      </left>
      <right style="double">
        <color indexed="64"/>
      </right>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
      <left style="medium">
        <color indexed="64"/>
      </left>
      <right style="double">
        <color indexed="64"/>
      </right>
      <top style="thin">
        <color indexed="64"/>
      </top>
      <bottom/>
      <diagonal/>
    </border>
    <border>
      <left style="double">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ouble">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style="medium">
        <color indexed="64"/>
      </left>
      <right style="double">
        <color indexed="64"/>
      </right>
      <top/>
      <bottom style="double">
        <color indexed="64"/>
      </bottom>
      <diagonal/>
    </border>
    <border>
      <left style="double">
        <color indexed="64"/>
      </left>
      <right style="dashed">
        <color indexed="64"/>
      </right>
      <top style="dashed">
        <color indexed="64"/>
      </top>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top/>
      <bottom/>
      <diagonal/>
    </border>
    <border>
      <left style="double">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s>
  <cellStyleXfs count="1">
    <xf numFmtId="0" fontId="0" fillId="0" borderId="0">
      <alignment vertical="center"/>
    </xf>
  </cellStyleXfs>
  <cellXfs count="157">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distributed" vertical="center" justifyLastLine="1"/>
    </xf>
    <xf numFmtId="0" fontId="7" fillId="0" borderId="14" xfId="0" applyFont="1" applyBorder="1" applyAlignment="1">
      <alignment horizontal="center" vertical="center" shrinkToFit="1"/>
    </xf>
    <xf numFmtId="0" fontId="1" fillId="0" borderId="15" xfId="0" applyFont="1" applyBorder="1" applyAlignment="1">
      <alignment horizontal="center" vertical="center"/>
    </xf>
    <xf numFmtId="0" fontId="5" fillId="0" borderId="0" xfId="0" applyFont="1" applyAlignment="1">
      <alignment horizontal="center" vertical="center" shrinkToFit="1"/>
    </xf>
    <xf numFmtId="0" fontId="1" fillId="0" borderId="21" xfId="0" applyFont="1" applyBorder="1" applyAlignment="1">
      <alignment horizontal="right" vertical="center" shrinkToFit="1"/>
    </xf>
    <xf numFmtId="0" fontId="1" fillId="0" borderId="22" xfId="0" applyFont="1" applyBorder="1" applyAlignment="1">
      <alignment horizontal="right" vertical="center" shrinkToFit="1"/>
    </xf>
    <xf numFmtId="0" fontId="1" fillId="0" borderId="0" xfId="0" applyFont="1" applyAlignment="1">
      <alignment horizontal="center" vertical="center" shrinkToFit="1"/>
    </xf>
    <xf numFmtId="0" fontId="1" fillId="0" borderId="25" xfId="0" applyFont="1" applyBorder="1" applyAlignment="1">
      <alignment horizontal="right" vertical="center" shrinkToFit="1"/>
    </xf>
    <xf numFmtId="0" fontId="1" fillId="0" borderId="26" xfId="0" applyFont="1" applyBorder="1" applyAlignment="1">
      <alignment horizontal="right" vertical="center" shrinkToFit="1"/>
    </xf>
    <xf numFmtId="0" fontId="1" fillId="0" borderId="31" xfId="0" applyFont="1" applyBorder="1" applyAlignment="1">
      <alignment horizontal="right" vertical="center" shrinkToFit="1"/>
    </xf>
    <xf numFmtId="0" fontId="1" fillId="0" borderId="32" xfId="0" applyFont="1" applyBorder="1" applyAlignment="1">
      <alignment horizontal="right" vertical="center" shrinkToFit="1"/>
    </xf>
    <xf numFmtId="0" fontId="1" fillId="0" borderId="35" xfId="0" applyFont="1" applyBorder="1" applyAlignment="1">
      <alignment horizontal="distributed" vertical="center" shrinkToFit="1"/>
    </xf>
    <xf numFmtId="0" fontId="1" fillId="0" borderId="36" xfId="0" applyFont="1" applyBorder="1" applyAlignment="1">
      <alignment horizontal="right" vertical="center" shrinkToFit="1"/>
    </xf>
    <xf numFmtId="0" fontId="1" fillId="0" borderId="37" xfId="0" applyFont="1" applyBorder="1" applyAlignment="1">
      <alignment horizontal="right" vertical="center" shrinkToFit="1"/>
    </xf>
    <xf numFmtId="0" fontId="1" fillId="0" borderId="40" xfId="0" applyFont="1" applyBorder="1" applyAlignment="1">
      <alignment horizontal="distributed" vertical="center" shrinkToFit="1"/>
    </xf>
    <xf numFmtId="0" fontId="1" fillId="0" borderId="41" xfId="0" applyFont="1" applyBorder="1" applyAlignment="1">
      <alignment horizontal="right" vertical="center" shrinkToFit="1"/>
    </xf>
    <xf numFmtId="0" fontId="1" fillId="0" borderId="42" xfId="0" applyFont="1" applyBorder="1" applyAlignment="1">
      <alignment horizontal="right" vertical="center" shrinkToFit="1"/>
    </xf>
    <xf numFmtId="0" fontId="1" fillId="0" borderId="45" xfId="0" applyFont="1" applyBorder="1" applyAlignment="1">
      <alignment horizontal="right" vertical="center" shrinkToFit="1"/>
    </xf>
    <xf numFmtId="0" fontId="1" fillId="0" borderId="46" xfId="0" applyFont="1" applyBorder="1" applyAlignment="1">
      <alignment horizontal="right" vertical="center" shrinkToFit="1"/>
    </xf>
    <xf numFmtId="0" fontId="1" fillId="0" borderId="51" xfId="0" applyFont="1" applyBorder="1" applyAlignment="1">
      <alignment horizontal="distributed" vertical="center" shrinkToFit="1"/>
    </xf>
    <xf numFmtId="0" fontId="1" fillId="0" borderId="52" xfId="0" applyFont="1" applyBorder="1" applyAlignment="1">
      <alignment horizontal="right" vertical="center" shrinkToFit="1"/>
    </xf>
    <xf numFmtId="0" fontId="1" fillId="0" borderId="53" xfId="0" applyFont="1" applyBorder="1" applyAlignment="1">
      <alignment horizontal="right" vertical="center" shrinkToFit="1"/>
    </xf>
    <xf numFmtId="0" fontId="1" fillId="0" borderId="20" xfId="0" applyFont="1" applyBorder="1" applyAlignment="1">
      <alignment horizontal="distributed" vertical="center" shrinkToFit="1"/>
    </xf>
    <xf numFmtId="177" fontId="1" fillId="0" borderId="21" xfId="0" applyNumberFormat="1" applyFont="1" applyBorder="1" applyAlignment="1">
      <alignment horizontal="right" vertical="center" shrinkToFit="1"/>
    </xf>
    <xf numFmtId="177" fontId="1" fillId="0" borderId="22" xfId="0" applyNumberFormat="1" applyFont="1" applyBorder="1" applyAlignment="1">
      <alignment horizontal="right" vertical="center" shrinkToFit="1"/>
    </xf>
    <xf numFmtId="177" fontId="1" fillId="0" borderId="25" xfId="0" applyNumberFormat="1" applyFont="1" applyBorder="1" applyAlignment="1">
      <alignment horizontal="right" vertical="center" shrinkToFit="1"/>
    </xf>
    <xf numFmtId="177" fontId="1" fillId="0" borderId="26" xfId="0" applyNumberFormat="1" applyFont="1" applyBorder="1" applyAlignment="1">
      <alignment horizontal="right" vertical="center" shrinkToFit="1"/>
    </xf>
    <xf numFmtId="0" fontId="1" fillId="0" borderId="63" xfId="0" applyFont="1" applyBorder="1" applyAlignment="1">
      <alignment horizontal="distributed" vertical="center" shrinkToFit="1"/>
    </xf>
    <xf numFmtId="177" fontId="1" fillId="0" borderId="64" xfId="0" applyNumberFormat="1" applyFont="1" applyBorder="1" applyAlignment="1">
      <alignment horizontal="right" vertical="center" shrinkToFit="1"/>
    </xf>
    <xf numFmtId="177" fontId="1" fillId="0" borderId="65" xfId="0" applyNumberFormat="1" applyFont="1" applyBorder="1" applyAlignment="1">
      <alignment horizontal="right" vertical="center" shrinkToFit="1"/>
    </xf>
    <xf numFmtId="0" fontId="1" fillId="0" borderId="0" xfId="0" applyFont="1" applyAlignment="1">
      <alignment vertical="top" wrapText="1"/>
    </xf>
    <xf numFmtId="0" fontId="1" fillId="0" borderId="0" xfId="0" applyFont="1" applyAlignment="1">
      <alignment horizontal="right" vertical="top" wrapText="1"/>
    </xf>
    <xf numFmtId="0" fontId="1" fillId="0" borderId="0" xfId="0" applyFont="1" applyAlignment="1">
      <alignment horizontal="center" vertical="top" wrapText="1"/>
    </xf>
    <xf numFmtId="0" fontId="1" fillId="0" borderId="0" xfId="0" applyFont="1" applyAlignment="1">
      <alignment vertical="center" justifyLastLine="1"/>
    </xf>
    <xf numFmtId="0" fontId="1" fillId="0" borderId="0" xfId="0" applyFont="1" applyAlignment="1">
      <alignment horizontal="left" vertical="top" wrapText="1"/>
    </xf>
    <xf numFmtId="0" fontId="8" fillId="0" borderId="0" xfId="0" applyFont="1" applyAlignment="1">
      <alignment horizontal="left" vertical="center"/>
    </xf>
    <xf numFmtId="0" fontId="8" fillId="0" borderId="13" xfId="0" applyFont="1" applyBorder="1">
      <alignment vertical="center"/>
    </xf>
    <xf numFmtId="0" fontId="8" fillId="0" borderId="20" xfId="0" applyFont="1" applyBorder="1" applyAlignment="1">
      <alignment horizontal="distributed" vertical="center" shrinkToFit="1"/>
    </xf>
    <xf numFmtId="0" fontId="8" fillId="0" borderId="24" xfId="0" applyFont="1" applyBorder="1" applyAlignment="1">
      <alignment horizontal="distributed" vertical="center" shrinkToFit="1"/>
    </xf>
    <xf numFmtId="0" fontId="8" fillId="0" borderId="30" xfId="0" applyFont="1" applyBorder="1" applyAlignment="1">
      <alignment horizontal="distributed" vertical="center" shrinkToFit="1"/>
    </xf>
    <xf numFmtId="0" fontId="9" fillId="0" borderId="0" xfId="0" applyFont="1" applyAlignment="1">
      <alignment horizontal="center" vertical="center" wrapText="1"/>
    </xf>
    <xf numFmtId="0" fontId="3"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1" xfId="0" applyFont="1" applyBorder="1" applyAlignment="1">
      <alignment horizontal="right" vertical="center"/>
    </xf>
    <xf numFmtId="0" fontId="9" fillId="2" borderId="1" xfId="0" applyFont="1" applyFill="1" applyBorder="1">
      <alignment vertical="center"/>
    </xf>
    <xf numFmtId="0" fontId="7" fillId="0" borderId="49" xfId="0" applyFont="1" applyBorder="1" applyAlignment="1">
      <alignment horizontal="center" vertical="center"/>
    </xf>
    <xf numFmtId="0" fontId="7" fillId="0" borderId="71" xfId="0" applyFont="1" applyBorder="1" applyAlignment="1">
      <alignment horizontal="center" vertical="center"/>
    </xf>
    <xf numFmtId="0" fontId="0" fillId="0" borderId="72" xfId="0" applyBorder="1" applyAlignment="1">
      <alignment horizontal="center" vertical="center"/>
    </xf>
    <xf numFmtId="0" fontId="0" fillId="0" borderId="0" xfId="0" applyAlignment="1">
      <alignment horizontal="center" vertical="center"/>
    </xf>
    <xf numFmtId="0" fontId="0" fillId="0" borderId="74" xfId="0" applyBorder="1" applyAlignment="1">
      <alignment horizontal="distributed" vertical="center" shrinkToFit="1"/>
    </xf>
    <xf numFmtId="178" fontId="10" fillId="0" borderId="19" xfId="0" applyNumberFormat="1" applyFont="1" applyBorder="1">
      <alignment vertical="center"/>
    </xf>
    <xf numFmtId="178" fontId="10" fillId="0" borderId="75" xfId="0" applyNumberFormat="1" applyFont="1" applyBorder="1">
      <alignment vertical="center"/>
    </xf>
    <xf numFmtId="178" fontId="10" fillId="0" borderId="76" xfId="0" applyNumberFormat="1" applyFont="1" applyBorder="1">
      <alignment vertical="center"/>
    </xf>
    <xf numFmtId="178" fontId="10" fillId="0" borderId="77" xfId="0" applyNumberFormat="1" applyFont="1" applyBorder="1">
      <alignment vertical="center"/>
    </xf>
    <xf numFmtId="0" fontId="0" fillId="0" borderId="79" xfId="0" applyBorder="1" applyAlignment="1">
      <alignment horizontal="distributed" vertical="center" shrinkToFit="1"/>
    </xf>
    <xf numFmtId="178" fontId="10" fillId="0" borderId="10" xfId="0" applyNumberFormat="1" applyFont="1" applyBorder="1">
      <alignment vertical="center"/>
    </xf>
    <xf numFmtId="178" fontId="10" fillId="0" borderId="58" xfId="0" applyNumberFormat="1" applyFont="1" applyBorder="1">
      <alignment vertical="center"/>
    </xf>
    <xf numFmtId="178" fontId="10" fillId="0" borderId="0" xfId="0" applyNumberFormat="1" applyFont="1">
      <alignment vertical="center"/>
    </xf>
    <xf numFmtId="178" fontId="10" fillId="0" borderId="80" xfId="0" applyNumberFormat="1" applyFont="1" applyBorder="1">
      <alignment vertical="center"/>
    </xf>
    <xf numFmtId="0" fontId="0" fillId="0" borderId="82" xfId="0" applyBorder="1" applyAlignment="1">
      <alignment horizontal="distributed" vertical="center" shrinkToFit="1"/>
    </xf>
    <xf numFmtId="178" fontId="10" fillId="0" borderId="29" xfId="0" applyNumberFormat="1" applyFont="1" applyBorder="1">
      <alignment vertical="center"/>
    </xf>
    <xf numFmtId="178" fontId="10" fillId="0" borderId="83" xfId="0" applyNumberFormat="1" applyFont="1" applyBorder="1">
      <alignment vertical="center"/>
    </xf>
    <xf numFmtId="178" fontId="10" fillId="0" borderId="84" xfId="0" applyNumberFormat="1" applyFont="1" applyBorder="1">
      <alignment vertical="center"/>
    </xf>
    <xf numFmtId="178" fontId="10" fillId="0" borderId="85" xfId="0" applyNumberFormat="1" applyFont="1" applyBorder="1">
      <alignment vertical="center"/>
    </xf>
    <xf numFmtId="0" fontId="1" fillId="0" borderId="87" xfId="0" applyFont="1" applyBorder="1" applyAlignment="1">
      <alignment horizontal="distributed" vertical="center" shrinkToFit="1"/>
    </xf>
    <xf numFmtId="178" fontId="10" fillId="0" borderId="34" xfId="0" applyNumberFormat="1" applyFont="1" applyBorder="1">
      <alignment vertical="center"/>
    </xf>
    <xf numFmtId="178" fontId="10" fillId="0" borderId="88" xfId="0" applyNumberFormat="1" applyFont="1" applyBorder="1">
      <alignment vertical="center"/>
    </xf>
    <xf numFmtId="178" fontId="10" fillId="0" borderId="89" xfId="0" applyNumberFormat="1" applyFont="1" applyBorder="1">
      <alignment vertical="center"/>
    </xf>
    <xf numFmtId="178" fontId="10" fillId="0" borderId="90" xfId="0" applyNumberFormat="1" applyFont="1" applyBorder="1">
      <alignment vertical="center"/>
    </xf>
    <xf numFmtId="0" fontId="1" fillId="0" borderId="91" xfId="0" applyFont="1" applyBorder="1" applyAlignment="1">
      <alignment horizontal="distributed" vertical="center" shrinkToFit="1"/>
    </xf>
    <xf numFmtId="178" fontId="10" fillId="0" borderId="39" xfId="0" applyNumberFormat="1" applyFont="1" applyBorder="1">
      <alignment vertical="center"/>
    </xf>
    <xf numFmtId="178" fontId="10" fillId="0" borderId="92" xfId="0" applyNumberFormat="1" applyFont="1" applyBorder="1">
      <alignment vertical="center"/>
    </xf>
    <xf numFmtId="178" fontId="10" fillId="0" borderId="93" xfId="0" applyNumberFormat="1" applyFont="1" applyBorder="1">
      <alignment vertical="center"/>
    </xf>
    <xf numFmtId="178" fontId="10" fillId="0" borderId="94" xfId="0" applyNumberFormat="1" applyFont="1" applyBorder="1">
      <alignment vertical="center"/>
    </xf>
    <xf numFmtId="178" fontId="10" fillId="0" borderId="44" xfId="0" applyNumberFormat="1" applyFont="1" applyBorder="1">
      <alignment vertical="center"/>
    </xf>
    <xf numFmtId="178" fontId="10" fillId="0" borderId="95" xfId="0" applyNumberFormat="1" applyFont="1" applyBorder="1">
      <alignment vertical="center"/>
    </xf>
    <xf numFmtId="178" fontId="10" fillId="0" borderId="96" xfId="0" applyNumberFormat="1" applyFont="1" applyBorder="1">
      <alignment vertical="center"/>
    </xf>
    <xf numFmtId="178" fontId="10" fillId="0" borderId="97" xfId="0" applyNumberFormat="1" applyFont="1" applyBorder="1">
      <alignment vertical="center"/>
    </xf>
    <xf numFmtId="0" fontId="1" fillId="0" borderId="99" xfId="0" applyFont="1" applyBorder="1" applyAlignment="1">
      <alignment horizontal="distributed" vertical="center" shrinkToFit="1"/>
    </xf>
    <xf numFmtId="0" fontId="1" fillId="0" borderId="100" xfId="0" applyFont="1" applyBorder="1" applyAlignment="1">
      <alignment horizontal="distributed" vertical="center" shrinkToFit="1"/>
    </xf>
    <xf numFmtId="178" fontId="10" fillId="0" borderId="101" xfId="0" applyNumberFormat="1" applyFont="1" applyBorder="1">
      <alignment vertical="center"/>
    </xf>
    <xf numFmtId="178" fontId="10" fillId="0" borderId="102" xfId="0" applyNumberFormat="1" applyFont="1" applyBorder="1">
      <alignment vertical="center"/>
    </xf>
    <xf numFmtId="0" fontId="1" fillId="0" borderId="103" xfId="0" applyFont="1" applyBorder="1" applyAlignment="1">
      <alignment horizontal="distributed" vertical="center" shrinkToFit="1"/>
    </xf>
    <xf numFmtId="178" fontId="10" fillId="0" borderId="104" xfId="0" applyNumberFormat="1" applyFont="1" applyBorder="1">
      <alignment vertical="center"/>
    </xf>
    <xf numFmtId="178" fontId="10" fillId="0" borderId="105" xfId="0" applyNumberFormat="1" applyFont="1" applyBorder="1">
      <alignment vertical="center"/>
    </xf>
    <xf numFmtId="178" fontId="10" fillId="0" borderId="106" xfId="0" applyNumberFormat="1" applyFont="1" applyBorder="1">
      <alignment vertical="center"/>
    </xf>
    <xf numFmtId="0" fontId="5" fillId="0" borderId="0" xfId="0" applyFont="1" applyAlignment="1">
      <alignment horizontal="center" vertical="center" shrinkToFit="1"/>
    </xf>
    <xf numFmtId="0" fontId="1" fillId="0" borderId="54" xfId="0" applyFont="1" applyBorder="1" applyAlignment="1">
      <alignment horizontal="right" vertical="center" shrinkToFit="1"/>
    </xf>
    <xf numFmtId="0" fontId="1" fillId="0" borderId="57" xfId="0" applyFont="1" applyBorder="1" applyAlignment="1">
      <alignment horizontal="right" vertical="center" shrinkToFit="1"/>
    </xf>
    <xf numFmtId="0" fontId="1" fillId="0" borderId="60" xfId="0" applyFont="1" applyBorder="1" applyAlignment="1">
      <alignment horizontal="right" vertical="center" shrinkToFit="1"/>
    </xf>
    <xf numFmtId="176" fontId="1" fillId="0" borderId="55" xfId="0" applyNumberFormat="1" applyFont="1" applyBorder="1" applyAlignment="1">
      <alignment vertical="center" shrinkToFit="1"/>
    </xf>
    <xf numFmtId="176" fontId="1" fillId="0" borderId="58" xfId="0" applyNumberFormat="1" applyFont="1" applyBorder="1" applyAlignment="1">
      <alignment vertical="center" shrinkToFit="1"/>
    </xf>
    <xf numFmtId="176" fontId="1" fillId="0" borderId="61" xfId="0" applyNumberFormat="1" applyFont="1" applyBorder="1" applyAlignment="1">
      <alignment vertical="center" shrinkToFit="1"/>
    </xf>
    <xf numFmtId="0" fontId="1" fillId="0" borderId="56" xfId="0" applyFont="1" applyBorder="1" applyAlignment="1">
      <alignment horizontal="right" vertical="center" shrinkToFit="1"/>
    </xf>
    <xf numFmtId="0" fontId="1" fillId="0" borderId="59" xfId="0" applyFont="1" applyBorder="1" applyAlignment="1">
      <alignment horizontal="right" vertical="center" shrinkToFit="1"/>
    </xf>
    <xf numFmtId="0" fontId="1" fillId="0" borderId="62" xfId="0" applyFont="1" applyBorder="1" applyAlignment="1">
      <alignment horizontal="right" vertical="center" shrinkToFit="1"/>
    </xf>
    <xf numFmtId="0" fontId="1" fillId="0" borderId="16" xfId="0" applyFont="1" applyBorder="1" applyAlignment="1">
      <alignment horizontal="center" vertical="center"/>
    </xf>
    <xf numFmtId="0" fontId="1" fillId="0" borderId="33"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19" xfId="0" applyFont="1" applyBorder="1" applyAlignment="1">
      <alignment horizontal="center" vertical="center" shrinkToFit="1"/>
    </xf>
    <xf numFmtId="0" fontId="12" fillId="0" borderId="0" xfId="0" applyFont="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0" borderId="5" xfId="0" applyFont="1" applyBorder="1" applyAlignment="1">
      <alignment horizontal="distributed" vertical="center"/>
    </xf>
    <xf numFmtId="0" fontId="1" fillId="0" borderId="9" xfId="0" applyFont="1" applyBorder="1" applyAlignment="1">
      <alignment horizontal="distributed" vertical="center"/>
    </xf>
    <xf numFmtId="0" fontId="1" fillId="0" borderId="6" xfId="0" applyFont="1" applyBorder="1" applyAlignment="1">
      <alignment horizontal="distributed" vertical="center"/>
    </xf>
    <xf numFmtId="0" fontId="1" fillId="0" borderId="10" xfId="0" applyFont="1" applyBorder="1" applyAlignment="1">
      <alignment horizontal="distributed" vertical="center"/>
    </xf>
    <xf numFmtId="0" fontId="1" fillId="0" borderId="12" xfId="0" applyFont="1" applyBorder="1" applyAlignment="1">
      <alignment horizontal="distributed" vertical="center"/>
    </xf>
    <xf numFmtId="0" fontId="1" fillId="0" borderId="7" xfId="0" applyFont="1" applyBorder="1" applyAlignment="1">
      <alignment horizontal="center" vertical="center" justifyLastLine="1"/>
    </xf>
    <xf numFmtId="0" fontId="1" fillId="0" borderId="8" xfId="0" applyFont="1" applyBorder="1" applyAlignment="1">
      <alignment horizontal="center" vertical="center" justifyLastLine="1"/>
    </xf>
    <xf numFmtId="0" fontId="1" fillId="0" borderId="3" xfId="0" applyFont="1" applyBorder="1" applyAlignment="1">
      <alignment horizontal="center" vertical="center" justifyLastLine="1"/>
    </xf>
    <xf numFmtId="0" fontId="1" fillId="0" borderId="11" xfId="0" applyFont="1" applyBorder="1" applyAlignment="1">
      <alignment horizontal="center" vertical="center" justifyLastLine="1"/>
    </xf>
    <xf numFmtId="0" fontId="0" fillId="0" borderId="0" xfId="0" applyAlignment="1">
      <alignment horizontal="left" vertical="center"/>
    </xf>
    <xf numFmtId="0" fontId="13" fillId="0" borderId="0" xfId="0" applyFont="1" applyAlignment="1">
      <alignment horizontal="center" vertical="center" wrapText="1"/>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1" fillId="0" borderId="68"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73" xfId="0" applyBorder="1" applyAlignment="1">
      <alignment horizontal="center" vertical="center"/>
    </xf>
    <xf numFmtId="0" fontId="0" fillId="0" borderId="78" xfId="0" applyBorder="1" applyAlignment="1">
      <alignment horizontal="center" vertical="center"/>
    </xf>
    <xf numFmtId="0" fontId="0" fillId="0" borderId="81" xfId="0" applyBorder="1" applyAlignment="1">
      <alignment horizontal="center" vertical="center"/>
    </xf>
    <xf numFmtId="0" fontId="0" fillId="0" borderId="86" xfId="0" applyBorder="1" applyAlignment="1">
      <alignment horizontal="center" vertical="center"/>
    </xf>
    <xf numFmtId="0" fontId="0" fillId="0" borderId="98"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1" fillId="0" borderId="0" xfId="0" applyFont="1" applyBorder="1" applyAlignment="1">
      <alignment horizontal="center" vertical="center"/>
    </xf>
    <xf numFmtId="0" fontId="1" fillId="0" borderId="28" xfId="0" applyFont="1" applyBorder="1" applyAlignment="1">
      <alignment horizontal="center" vertical="center"/>
    </xf>
    <xf numFmtId="0" fontId="1"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4FF8-5885-43F1-9E6A-93AA31BC4BBE}">
  <dimension ref="A1:P52"/>
  <sheetViews>
    <sheetView tabSelected="1" view="pageBreakPreview" zoomScaleNormal="100" zoomScaleSheetLayoutView="100" workbookViewId="0">
      <selection activeCell="E2" sqref="E2"/>
    </sheetView>
  </sheetViews>
  <sheetFormatPr defaultColWidth="8.125" defaultRowHeight="13.5" x14ac:dyDescent="0.4"/>
  <cols>
    <col min="1" max="1" width="1.5" style="1" customWidth="1"/>
    <col min="2" max="3" width="16.75" style="5" customWidth="1"/>
    <col min="4" max="4" width="22.25" style="5" customWidth="1"/>
    <col min="5" max="5" width="16.75" style="6" customWidth="1"/>
    <col min="6" max="9" width="16.75" style="5" customWidth="1"/>
    <col min="10" max="10" width="11.375" style="5" customWidth="1"/>
    <col min="11" max="11" width="4.25" style="5" customWidth="1"/>
    <col min="12" max="14" width="4.5" style="3" bestFit="1" customWidth="1"/>
    <col min="15" max="15" width="4.5" style="3" customWidth="1"/>
    <col min="16" max="16" width="9.875" style="1" bestFit="1" customWidth="1"/>
    <col min="17" max="16384" width="8.125" style="1"/>
  </cols>
  <sheetData>
    <row r="1" spans="1:16" ht="20.100000000000001" customHeight="1" x14ac:dyDescent="0.4">
      <c r="B1" s="124" t="s">
        <v>36</v>
      </c>
      <c r="C1" s="124"/>
      <c r="D1" s="124"/>
      <c r="E1" s="124"/>
      <c r="F1" s="124"/>
      <c r="G1" s="124"/>
      <c r="H1" s="124"/>
      <c r="I1" s="124"/>
      <c r="J1" s="124"/>
      <c r="K1" s="2"/>
    </row>
    <row r="2" spans="1:16" ht="24.6" customHeight="1" x14ac:dyDescent="0.4">
      <c r="B2" s="4"/>
      <c r="C2" s="4"/>
      <c r="F2" s="155" t="s">
        <v>38</v>
      </c>
      <c r="G2" s="155"/>
      <c r="H2" s="155" t="s">
        <v>39</v>
      </c>
      <c r="I2" s="156"/>
      <c r="J2" s="156"/>
    </row>
    <row r="3" spans="1:16" ht="11.25" customHeight="1" x14ac:dyDescent="0.4">
      <c r="I3" s="154"/>
      <c r="J3" s="154"/>
    </row>
    <row r="4" spans="1:16" ht="131.44999999999999" customHeight="1" x14ac:dyDescent="0.4">
      <c r="A4" s="125" t="s">
        <v>35</v>
      </c>
      <c r="B4" s="126"/>
      <c r="C4" s="126"/>
      <c r="D4" s="126"/>
      <c r="E4" s="126"/>
      <c r="F4" s="126"/>
      <c r="G4" s="126"/>
      <c r="H4" s="126"/>
      <c r="I4" s="126"/>
      <c r="J4" s="127"/>
    </row>
    <row r="5" spans="1:16" ht="5.0999999999999996" customHeight="1" x14ac:dyDescent="0.4"/>
    <row r="6" spans="1:16" ht="15" customHeight="1" x14ac:dyDescent="0.4">
      <c r="B6" s="42" t="s">
        <v>0</v>
      </c>
    </row>
    <row r="7" spans="1:16" ht="15" customHeight="1" x14ac:dyDescent="0.4">
      <c r="B7" s="42" t="s">
        <v>21</v>
      </c>
    </row>
    <row r="8" spans="1:16" ht="15" customHeight="1" x14ac:dyDescent="0.4">
      <c r="B8" s="42" t="s">
        <v>22</v>
      </c>
    </row>
    <row r="9" spans="1:16" ht="15" customHeight="1" x14ac:dyDescent="0.4">
      <c r="B9" s="42" t="s">
        <v>23</v>
      </c>
    </row>
    <row r="10" spans="1:16" ht="15" customHeight="1" x14ac:dyDescent="0.4">
      <c r="B10" s="42" t="s">
        <v>24</v>
      </c>
    </row>
    <row r="11" spans="1:16" ht="15" customHeight="1" x14ac:dyDescent="0.4">
      <c r="B11" s="42" t="s">
        <v>25</v>
      </c>
    </row>
    <row r="12" spans="1:16" ht="5.0999999999999996" customHeight="1" thickBot="1" x14ac:dyDescent="0.45"/>
    <row r="13" spans="1:16" ht="13.5" customHeight="1" x14ac:dyDescent="0.4">
      <c r="B13" s="128" t="s">
        <v>1</v>
      </c>
      <c r="C13" s="130" t="s">
        <v>2</v>
      </c>
      <c r="D13" s="130" t="s">
        <v>3</v>
      </c>
      <c r="E13" s="133" t="s">
        <v>4</v>
      </c>
      <c r="F13" s="133"/>
      <c r="G13" s="133"/>
      <c r="H13" s="133"/>
      <c r="I13" s="133"/>
      <c r="J13" s="134"/>
      <c r="K13" s="7"/>
    </row>
    <row r="14" spans="1:16" x14ac:dyDescent="0.4">
      <c r="B14" s="129"/>
      <c r="C14" s="131"/>
      <c r="D14" s="131"/>
      <c r="E14" s="135" t="s">
        <v>5</v>
      </c>
      <c r="F14" s="135"/>
      <c r="G14" s="135"/>
      <c r="H14" s="135"/>
      <c r="I14" s="135"/>
      <c r="J14" s="136"/>
    </row>
    <row r="15" spans="1:16" s="5" customFormat="1" ht="30" customHeight="1" thickBot="1" x14ac:dyDescent="0.45">
      <c r="B15" s="129"/>
      <c r="C15" s="132"/>
      <c r="D15" s="131"/>
      <c r="E15" s="43"/>
      <c r="F15" s="8" t="s">
        <v>6</v>
      </c>
      <c r="G15" s="8" t="s">
        <v>7</v>
      </c>
      <c r="H15" s="8" t="s">
        <v>8</v>
      </c>
      <c r="I15" s="8" t="s">
        <v>9</v>
      </c>
      <c r="J15" s="9" t="s">
        <v>10</v>
      </c>
      <c r="L15" s="10" t="s">
        <v>11</v>
      </c>
      <c r="M15" s="10" t="s">
        <v>12</v>
      </c>
      <c r="N15" s="10" t="s">
        <v>8</v>
      </c>
      <c r="O15" s="10" t="s">
        <v>13</v>
      </c>
      <c r="P15" s="5" t="s">
        <v>14</v>
      </c>
    </row>
    <row r="16" spans="1:16" ht="17.100000000000001" customHeight="1" thickTop="1" x14ac:dyDescent="0.4">
      <c r="A16" s="104">
        <v>1</v>
      </c>
      <c r="B16" s="120"/>
      <c r="C16" s="121"/>
      <c r="D16" s="123"/>
      <c r="E16" s="44" t="s">
        <v>15</v>
      </c>
      <c r="F16" s="11"/>
      <c r="G16" s="11"/>
      <c r="H16" s="11"/>
      <c r="I16" s="11"/>
      <c r="J16" s="12">
        <f>SUM(F16:I16)</f>
        <v>0</v>
      </c>
      <c r="K16" s="13"/>
      <c r="L16" s="94" t="b">
        <f>OR(F17&lt;=F18,F16&lt;=F18)</f>
        <v>1</v>
      </c>
      <c r="M16" s="94" t="b">
        <f>OR(G17&lt;=G18,G16&lt;=G18)</f>
        <v>1</v>
      </c>
      <c r="N16" s="94" t="b">
        <f>OR(H17&lt;=H18,H16&lt;=H18)</f>
        <v>1</v>
      </c>
      <c r="O16" s="94" t="b">
        <f>OR(I17&lt;=I18,I16&lt;=I18)</f>
        <v>1</v>
      </c>
      <c r="P16" s="1" t="str">
        <f>C16&amp;E16</f>
        <v>設置室数</v>
      </c>
    </row>
    <row r="17" spans="1:16" ht="17.100000000000001" customHeight="1" x14ac:dyDescent="0.4">
      <c r="A17" s="104"/>
      <c r="B17" s="106"/>
      <c r="C17" s="122"/>
      <c r="D17" s="112"/>
      <c r="E17" s="45" t="s">
        <v>16</v>
      </c>
      <c r="F17" s="14"/>
      <c r="G17" s="14"/>
      <c r="H17" s="14"/>
      <c r="I17" s="14"/>
      <c r="J17" s="15">
        <f t="shared" ref="J17:J33" si="0">SUM(F17:I17)</f>
        <v>0</v>
      </c>
      <c r="K17" s="13"/>
      <c r="L17" s="94"/>
      <c r="M17" s="94"/>
      <c r="N17" s="94"/>
      <c r="O17" s="94"/>
      <c r="P17" s="1" t="str">
        <f>C16&amp;E17</f>
        <v>設置予定室数</v>
      </c>
    </row>
    <row r="18" spans="1:16" ht="17.100000000000001" customHeight="1" x14ac:dyDescent="0.4">
      <c r="A18" s="104"/>
      <c r="B18" s="117"/>
      <c r="C18" s="108"/>
      <c r="D18" s="119"/>
      <c r="E18" s="46" t="s">
        <v>17</v>
      </c>
      <c r="F18" s="16"/>
      <c r="G18" s="16"/>
      <c r="H18" s="16"/>
      <c r="I18" s="16"/>
      <c r="J18" s="17">
        <f t="shared" si="0"/>
        <v>0</v>
      </c>
      <c r="K18" s="13"/>
      <c r="L18" s="94"/>
      <c r="M18" s="94"/>
      <c r="N18" s="94"/>
      <c r="O18" s="94"/>
      <c r="P18" s="1" t="str">
        <f>C16&amp;E18</f>
        <v>保有室数</v>
      </c>
    </row>
    <row r="19" spans="1:16" ht="17.100000000000001" customHeight="1" x14ac:dyDescent="0.4">
      <c r="A19" s="104">
        <v>2</v>
      </c>
      <c r="B19" s="105"/>
      <c r="C19" s="108"/>
      <c r="D19" s="111"/>
      <c r="E19" s="18" t="s">
        <v>15</v>
      </c>
      <c r="F19" s="19"/>
      <c r="G19" s="19"/>
      <c r="H19" s="19"/>
      <c r="I19" s="19"/>
      <c r="J19" s="20">
        <f t="shared" si="0"/>
        <v>0</v>
      </c>
      <c r="K19" s="13"/>
      <c r="L19" s="94" t="b">
        <f>OR(F20&lt;=F21,F19&lt;=F21)</f>
        <v>1</v>
      </c>
      <c r="M19" s="94" t="b">
        <f>OR(G20&lt;=G21,G19&lt;=G21)</f>
        <v>1</v>
      </c>
      <c r="N19" s="94" t="b">
        <f>OR(H20&lt;=H21,H19&lt;=H21)</f>
        <v>1</v>
      </c>
      <c r="O19" s="94" t="b">
        <f>OR(I20&lt;=I21,I19&lt;=I21)</f>
        <v>1</v>
      </c>
      <c r="P19" s="1" t="str">
        <f>C19&amp;E19</f>
        <v>設置室数</v>
      </c>
    </row>
    <row r="20" spans="1:16" ht="17.100000000000001" customHeight="1" x14ac:dyDescent="0.4">
      <c r="A20" s="104"/>
      <c r="B20" s="106"/>
      <c r="C20" s="108"/>
      <c r="D20" s="112"/>
      <c r="E20" s="45" t="s">
        <v>16</v>
      </c>
      <c r="F20" s="14"/>
      <c r="G20" s="14"/>
      <c r="H20" s="14"/>
      <c r="I20" s="14"/>
      <c r="J20" s="15">
        <f t="shared" si="0"/>
        <v>0</v>
      </c>
      <c r="K20" s="13"/>
      <c r="L20" s="94"/>
      <c r="M20" s="94"/>
      <c r="N20" s="94"/>
      <c r="O20" s="94"/>
      <c r="P20" s="1" t="str">
        <f>C19&amp;E20</f>
        <v>設置予定室数</v>
      </c>
    </row>
    <row r="21" spans="1:16" ht="17.100000000000001" customHeight="1" x14ac:dyDescent="0.4">
      <c r="A21" s="104"/>
      <c r="B21" s="114"/>
      <c r="C21" s="108"/>
      <c r="D21" s="115"/>
      <c r="E21" s="21" t="s">
        <v>17</v>
      </c>
      <c r="F21" s="22"/>
      <c r="G21" s="22"/>
      <c r="H21" s="22"/>
      <c r="I21" s="22"/>
      <c r="J21" s="23">
        <f t="shared" si="0"/>
        <v>0</v>
      </c>
      <c r="K21" s="13"/>
      <c r="L21" s="94"/>
      <c r="M21" s="94"/>
      <c r="N21" s="94"/>
      <c r="O21" s="94"/>
      <c r="P21" s="1" t="str">
        <f>C19&amp;E21</f>
        <v>保有室数</v>
      </c>
    </row>
    <row r="22" spans="1:16" ht="17.100000000000001" customHeight="1" x14ac:dyDescent="0.4">
      <c r="A22" s="104">
        <v>3</v>
      </c>
      <c r="B22" s="116"/>
      <c r="C22" s="108"/>
      <c r="D22" s="118"/>
      <c r="E22" s="18" t="s">
        <v>15</v>
      </c>
      <c r="F22" s="24"/>
      <c r="G22" s="24"/>
      <c r="H22" s="24"/>
      <c r="I22" s="24"/>
      <c r="J22" s="25">
        <f t="shared" si="0"/>
        <v>0</v>
      </c>
      <c r="K22" s="13"/>
      <c r="L22" s="94" t="b">
        <f>OR(F23&lt;=F24,F22&lt;=F24)</f>
        <v>1</v>
      </c>
      <c r="M22" s="94" t="b">
        <f>OR(G23&lt;=G24,G22&lt;=G24)</f>
        <v>1</v>
      </c>
      <c r="N22" s="94" t="b">
        <f>OR(H23&lt;=H24,H22&lt;=H24)</f>
        <v>1</v>
      </c>
      <c r="O22" s="94" t="b">
        <f>OR(I23&lt;=I24,I22&lt;=I24)</f>
        <v>1</v>
      </c>
      <c r="P22" s="1" t="str">
        <f>C22&amp;E22</f>
        <v>設置室数</v>
      </c>
    </row>
    <row r="23" spans="1:16" ht="17.100000000000001" customHeight="1" x14ac:dyDescent="0.4">
      <c r="A23" s="104"/>
      <c r="B23" s="106"/>
      <c r="C23" s="108"/>
      <c r="D23" s="112"/>
      <c r="E23" s="45" t="s">
        <v>16</v>
      </c>
      <c r="F23" s="14"/>
      <c r="G23" s="14"/>
      <c r="H23" s="14"/>
      <c r="I23" s="14"/>
      <c r="J23" s="15">
        <f t="shared" si="0"/>
        <v>0</v>
      </c>
      <c r="K23" s="13"/>
      <c r="L23" s="94"/>
      <c r="M23" s="94"/>
      <c r="N23" s="94"/>
      <c r="O23" s="94"/>
      <c r="P23" s="1" t="str">
        <f>C22&amp;E23</f>
        <v>設置予定室数</v>
      </c>
    </row>
    <row r="24" spans="1:16" ht="17.100000000000001" customHeight="1" x14ac:dyDescent="0.4">
      <c r="A24" s="104"/>
      <c r="B24" s="117"/>
      <c r="C24" s="108"/>
      <c r="D24" s="119"/>
      <c r="E24" s="21" t="s">
        <v>17</v>
      </c>
      <c r="F24" s="16"/>
      <c r="G24" s="16"/>
      <c r="H24" s="16"/>
      <c r="I24" s="16"/>
      <c r="J24" s="17">
        <f t="shared" si="0"/>
        <v>0</v>
      </c>
      <c r="K24" s="13"/>
      <c r="L24" s="94"/>
      <c r="M24" s="94"/>
      <c r="N24" s="94"/>
      <c r="O24" s="94"/>
      <c r="P24" s="1" t="str">
        <f>C22&amp;E24</f>
        <v>保有室数</v>
      </c>
    </row>
    <row r="25" spans="1:16" ht="17.100000000000001" customHeight="1" x14ac:dyDescent="0.4">
      <c r="A25" s="104">
        <v>4</v>
      </c>
      <c r="B25" s="105"/>
      <c r="C25" s="108"/>
      <c r="D25" s="111"/>
      <c r="E25" s="18" t="s">
        <v>15</v>
      </c>
      <c r="F25" s="19"/>
      <c r="G25" s="19"/>
      <c r="H25" s="19"/>
      <c r="I25" s="19"/>
      <c r="J25" s="20">
        <f t="shared" si="0"/>
        <v>0</v>
      </c>
      <c r="K25" s="13"/>
      <c r="L25" s="94" t="b">
        <f>OR(F26&lt;=F27,F25&lt;=F27)</f>
        <v>1</v>
      </c>
      <c r="M25" s="94" t="b">
        <f>OR(G26&lt;=G27,G25&lt;=G27)</f>
        <v>1</v>
      </c>
      <c r="N25" s="94" t="b">
        <f>OR(H26&lt;=H27,H25&lt;=H27)</f>
        <v>1</v>
      </c>
      <c r="O25" s="94" t="b">
        <f>OR(I26&lt;=I27,I25&lt;=I27)</f>
        <v>1</v>
      </c>
      <c r="P25" s="1" t="str">
        <f>C25&amp;E25</f>
        <v>設置室数</v>
      </c>
    </row>
    <row r="26" spans="1:16" ht="17.100000000000001" customHeight="1" x14ac:dyDescent="0.4">
      <c r="A26" s="104"/>
      <c r="B26" s="106"/>
      <c r="C26" s="108"/>
      <c r="D26" s="112"/>
      <c r="E26" s="45" t="s">
        <v>16</v>
      </c>
      <c r="F26" s="14"/>
      <c r="G26" s="14"/>
      <c r="H26" s="14"/>
      <c r="I26" s="14"/>
      <c r="J26" s="15">
        <f t="shared" si="0"/>
        <v>0</v>
      </c>
      <c r="K26" s="13"/>
      <c r="L26" s="94"/>
      <c r="M26" s="94"/>
      <c r="N26" s="94"/>
      <c r="O26" s="94"/>
      <c r="P26" s="1" t="str">
        <f>C25&amp;E26</f>
        <v>設置予定室数</v>
      </c>
    </row>
    <row r="27" spans="1:16" ht="17.100000000000001" customHeight="1" x14ac:dyDescent="0.4">
      <c r="A27" s="104"/>
      <c r="B27" s="114"/>
      <c r="C27" s="108"/>
      <c r="D27" s="115"/>
      <c r="E27" s="21" t="s">
        <v>17</v>
      </c>
      <c r="F27" s="22"/>
      <c r="G27" s="22"/>
      <c r="H27" s="22"/>
      <c r="I27" s="22"/>
      <c r="J27" s="23">
        <f t="shared" si="0"/>
        <v>0</v>
      </c>
      <c r="K27" s="13"/>
      <c r="L27" s="94"/>
      <c r="M27" s="94"/>
      <c r="N27" s="94"/>
      <c r="O27" s="94"/>
      <c r="P27" s="1" t="str">
        <f>C25&amp;E27</f>
        <v>保有室数</v>
      </c>
    </row>
    <row r="28" spans="1:16" ht="17.100000000000001" customHeight="1" x14ac:dyDescent="0.4">
      <c r="A28" s="104">
        <v>5</v>
      </c>
      <c r="B28" s="105"/>
      <c r="C28" s="108"/>
      <c r="D28" s="111"/>
      <c r="E28" s="18" t="s">
        <v>15</v>
      </c>
      <c r="F28" s="19"/>
      <c r="G28" s="19"/>
      <c r="H28" s="19"/>
      <c r="I28" s="19"/>
      <c r="J28" s="20">
        <f t="shared" si="0"/>
        <v>0</v>
      </c>
      <c r="K28" s="13"/>
      <c r="L28" s="94" t="b">
        <f>OR(F29&lt;=F30,F28&lt;=F30)</f>
        <v>1</v>
      </c>
      <c r="M28" s="94" t="b">
        <f>OR(G29&lt;=G30,G28&lt;=G30)</f>
        <v>1</v>
      </c>
      <c r="N28" s="94" t="b">
        <f>OR(H29&lt;=H30,H28&lt;=H30)</f>
        <v>1</v>
      </c>
      <c r="O28" s="94" t="b">
        <f>OR(I29&lt;=I30,I28&lt;=I30)</f>
        <v>1</v>
      </c>
      <c r="P28" s="1" t="str">
        <f>C28&amp;E28</f>
        <v>設置室数</v>
      </c>
    </row>
    <row r="29" spans="1:16" ht="17.100000000000001" customHeight="1" x14ac:dyDescent="0.4">
      <c r="A29" s="104"/>
      <c r="B29" s="106"/>
      <c r="C29" s="108"/>
      <c r="D29" s="112"/>
      <c r="E29" s="45" t="s">
        <v>16</v>
      </c>
      <c r="F29" s="14"/>
      <c r="G29" s="14"/>
      <c r="H29" s="14"/>
      <c r="I29" s="14"/>
      <c r="J29" s="15">
        <f t="shared" si="0"/>
        <v>0</v>
      </c>
      <c r="K29" s="13"/>
      <c r="L29" s="94"/>
      <c r="M29" s="94"/>
      <c r="N29" s="94"/>
      <c r="O29" s="94"/>
      <c r="P29" s="1" t="str">
        <f>C28&amp;E29</f>
        <v>設置予定室数</v>
      </c>
    </row>
    <row r="30" spans="1:16" ht="17.100000000000001" customHeight="1" x14ac:dyDescent="0.4">
      <c r="A30" s="104"/>
      <c r="B30" s="114"/>
      <c r="C30" s="108"/>
      <c r="D30" s="115"/>
      <c r="E30" s="21" t="s">
        <v>17</v>
      </c>
      <c r="F30" s="22"/>
      <c r="G30" s="22"/>
      <c r="H30" s="22"/>
      <c r="I30" s="22"/>
      <c r="J30" s="23">
        <f t="shared" si="0"/>
        <v>0</v>
      </c>
      <c r="K30" s="13"/>
      <c r="L30" s="94"/>
      <c r="M30" s="94"/>
      <c r="N30" s="94"/>
      <c r="O30" s="94"/>
      <c r="P30" s="1" t="str">
        <f>C28&amp;E30</f>
        <v>保有室数</v>
      </c>
    </row>
    <row r="31" spans="1:16" ht="17.100000000000001" customHeight="1" x14ac:dyDescent="0.4">
      <c r="A31" s="104">
        <v>6</v>
      </c>
      <c r="B31" s="105"/>
      <c r="C31" s="108"/>
      <c r="D31" s="111"/>
      <c r="E31" s="18" t="s">
        <v>15</v>
      </c>
      <c r="F31" s="19"/>
      <c r="G31" s="19"/>
      <c r="H31" s="19"/>
      <c r="I31" s="19"/>
      <c r="J31" s="20">
        <f t="shared" si="0"/>
        <v>0</v>
      </c>
      <c r="K31" s="13"/>
      <c r="L31" s="94" t="b">
        <f>OR(F32&lt;=F33,F31&lt;=F33)</f>
        <v>1</v>
      </c>
      <c r="M31" s="94" t="b">
        <f>OR(G32&lt;=G33,G31&lt;=G33)</f>
        <v>1</v>
      </c>
      <c r="N31" s="94" t="b">
        <f>OR(H32&lt;=H33,H31&lt;=H33)</f>
        <v>1</v>
      </c>
      <c r="O31" s="94" t="b">
        <f>OR(I32&lt;=I33,I31&lt;=I33)</f>
        <v>1</v>
      </c>
      <c r="P31" s="1" t="str">
        <f>C31&amp;E31</f>
        <v>設置室数</v>
      </c>
    </row>
    <row r="32" spans="1:16" ht="17.100000000000001" customHeight="1" x14ac:dyDescent="0.4">
      <c r="A32" s="104"/>
      <c r="B32" s="106"/>
      <c r="C32" s="109"/>
      <c r="D32" s="112"/>
      <c r="E32" s="45" t="s">
        <v>16</v>
      </c>
      <c r="F32" s="14"/>
      <c r="G32" s="14"/>
      <c r="H32" s="14"/>
      <c r="I32" s="14"/>
      <c r="J32" s="15">
        <f t="shared" si="0"/>
        <v>0</v>
      </c>
      <c r="K32" s="13"/>
      <c r="L32" s="94"/>
      <c r="M32" s="94"/>
      <c r="N32" s="94"/>
      <c r="O32" s="94"/>
      <c r="P32" s="1" t="str">
        <f>C31&amp;E32</f>
        <v>設置予定室数</v>
      </c>
    </row>
    <row r="33" spans="1:16" ht="17.100000000000001" customHeight="1" thickBot="1" x14ac:dyDescent="0.45">
      <c r="A33" s="104"/>
      <c r="B33" s="107"/>
      <c r="C33" s="110"/>
      <c r="D33" s="113"/>
      <c r="E33" s="26" t="s">
        <v>17</v>
      </c>
      <c r="F33" s="27"/>
      <c r="G33" s="27"/>
      <c r="H33" s="27"/>
      <c r="I33" s="27"/>
      <c r="J33" s="28">
        <f t="shared" si="0"/>
        <v>0</v>
      </c>
      <c r="K33" s="13"/>
      <c r="L33" s="94"/>
      <c r="M33" s="94"/>
      <c r="N33" s="94"/>
      <c r="O33" s="94"/>
      <c r="P33" s="1" t="str">
        <f>C31&amp;E33</f>
        <v>保有室数</v>
      </c>
    </row>
    <row r="34" spans="1:16" ht="17.100000000000001" customHeight="1" thickTop="1" x14ac:dyDescent="0.4">
      <c r="A34" s="5"/>
      <c r="B34" s="95" t="s">
        <v>18</v>
      </c>
      <c r="C34" s="98">
        <f>COUNTA(C16:C31)</f>
        <v>0</v>
      </c>
      <c r="D34" s="101" t="s">
        <v>19</v>
      </c>
      <c r="E34" s="29" t="s">
        <v>15</v>
      </c>
      <c r="F34" s="30">
        <f>SUMIF($E$16:$E33,$E$34,F16:F33)</f>
        <v>0</v>
      </c>
      <c r="G34" s="30">
        <f>SUMIF($E$16:$E33,$E$34,G16:G33)</f>
        <v>0</v>
      </c>
      <c r="H34" s="30">
        <f>SUMIF($E$16:$E33,$E$34,H16:H33)</f>
        <v>0</v>
      </c>
      <c r="I34" s="30">
        <f>SUMIF($E$16:$E33,$E$34,I16:I33)</f>
        <v>0</v>
      </c>
      <c r="J34" s="31">
        <f>SUM(F34:I34)</f>
        <v>0</v>
      </c>
      <c r="K34" s="13"/>
      <c r="L34" s="94" t="b">
        <f>F34&lt;=F36</f>
        <v>1</v>
      </c>
      <c r="M34" s="94" t="b">
        <f>G34&lt;=G36</f>
        <v>1</v>
      </c>
      <c r="N34" s="94" t="b">
        <f>H34&lt;=H36</f>
        <v>1</v>
      </c>
      <c r="O34" s="94" t="b">
        <f>OR(I35&lt;=I36,I34&lt;=I36)</f>
        <v>1</v>
      </c>
      <c r="P34" s="94" t="s">
        <v>20</v>
      </c>
    </row>
    <row r="35" spans="1:16" ht="17.100000000000001" customHeight="1" x14ac:dyDescent="0.4">
      <c r="A35" s="5"/>
      <c r="B35" s="96"/>
      <c r="C35" s="99"/>
      <c r="D35" s="102"/>
      <c r="E35" s="45" t="s">
        <v>16</v>
      </c>
      <c r="F35" s="32">
        <f>SUMIF($E$16:$E33,$E$35,F16:F33)</f>
        <v>0</v>
      </c>
      <c r="G35" s="32">
        <f>SUMIF($E$16:$E33,$E$35,G16:G33)</f>
        <v>0</v>
      </c>
      <c r="H35" s="32">
        <f>SUMIF($E$16:$E33,$E$35,H16:H33)</f>
        <v>0</v>
      </c>
      <c r="I35" s="32">
        <f>SUMIF($E$16:$E33,$E$35,I16:I33)</f>
        <v>0</v>
      </c>
      <c r="J35" s="33">
        <f>SUM(F35:I35)</f>
        <v>0</v>
      </c>
      <c r="K35" s="13"/>
      <c r="L35" s="94"/>
      <c r="M35" s="94"/>
      <c r="N35" s="94"/>
      <c r="O35" s="94"/>
      <c r="P35" s="94"/>
    </row>
    <row r="36" spans="1:16" ht="17.100000000000001" customHeight="1" thickBot="1" x14ac:dyDescent="0.45">
      <c r="B36" s="97"/>
      <c r="C36" s="100"/>
      <c r="D36" s="103"/>
      <c r="E36" s="34" t="s">
        <v>17</v>
      </c>
      <c r="F36" s="35">
        <f>SUMIF($E$16:$E33,$E$36,F16:F33)</f>
        <v>0</v>
      </c>
      <c r="G36" s="35">
        <f>SUMIF($E$16:$E33,$E$36,G16:G33)</f>
        <v>0</v>
      </c>
      <c r="H36" s="35">
        <f>SUMIF($E$16:$E33,$E$36,H16:H33)</f>
        <v>0</v>
      </c>
      <c r="I36" s="35">
        <f>SUMIF($E$16:$E33,$E$36,I16:I33)</f>
        <v>0</v>
      </c>
      <c r="J36" s="36">
        <f>SUM(F36:I36)</f>
        <v>0</v>
      </c>
      <c r="K36" s="13"/>
      <c r="L36" s="94"/>
      <c r="M36" s="94"/>
      <c r="N36" s="94"/>
      <c r="O36" s="94"/>
      <c r="P36" s="94"/>
    </row>
    <row r="38" spans="1:16" x14ac:dyDescent="0.4">
      <c r="B38" s="37"/>
      <c r="C38" s="37"/>
      <c r="D38" s="37"/>
      <c r="E38" s="38"/>
      <c r="F38" s="39"/>
      <c r="G38" s="39"/>
      <c r="H38" s="39"/>
      <c r="I38" s="39"/>
      <c r="J38" s="39"/>
      <c r="K38" s="39"/>
    </row>
    <row r="39" spans="1:16" x14ac:dyDescent="0.4">
      <c r="B39" s="37"/>
      <c r="C39" s="37"/>
      <c r="D39" s="37"/>
      <c r="E39" s="38"/>
      <c r="F39" s="39"/>
      <c r="G39" s="39"/>
      <c r="H39" s="39"/>
      <c r="I39" s="39"/>
      <c r="J39" s="39"/>
      <c r="K39" s="39"/>
    </row>
    <row r="40" spans="1:16" x14ac:dyDescent="0.4">
      <c r="B40" s="37"/>
      <c r="C40" s="37"/>
      <c r="D40" s="37"/>
      <c r="E40" s="38"/>
      <c r="F40" s="39"/>
      <c r="G40" s="39"/>
      <c r="H40" s="39"/>
      <c r="I40" s="39"/>
      <c r="J40" s="39"/>
      <c r="K40" s="39"/>
    </row>
    <row r="41" spans="1:16" x14ac:dyDescent="0.4">
      <c r="B41" s="37"/>
      <c r="C41" s="37"/>
      <c r="D41" s="40"/>
      <c r="E41" s="38"/>
      <c r="F41" s="39"/>
      <c r="G41" s="39"/>
      <c r="H41" s="39"/>
      <c r="I41" s="39"/>
      <c r="J41" s="39"/>
      <c r="K41" s="39"/>
    </row>
    <row r="42" spans="1:16" x14ac:dyDescent="0.4">
      <c r="B42" s="37"/>
      <c r="C42" s="37"/>
      <c r="D42" s="37"/>
      <c r="E42" s="38"/>
      <c r="F42" s="39"/>
      <c r="G42" s="39"/>
      <c r="H42" s="39"/>
      <c r="I42" s="39"/>
      <c r="J42" s="39"/>
      <c r="K42" s="39"/>
    </row>
    <row r="43" spans="1:16" x14ac:dyDescent="0.4">
      <c r="B43" s="37"/>
      <c r="C43" s="37"/>
      <c r="D43" s="37"/>
      <c r="E43" s="38"/>
      <c r="F43" s="39"/>
      <c r="G43" s="39"/>
      <c r="H43" s="39"/>
      <c r="I43" s="39"/>
      <c r="J43" s="39"/>
      <c r="K43" s="39"/>
    </row>
    <row r="44" spans="1:16" x14ac:dyDescent="0.4">
      <c r="B44" s="37"/>
      <c r="C44" s="37"/>
      <c r="D44" s="37"/>
      <c r="E44" s="38"/>
      <c r="F44" s="39"/>
      <c r="G44" s="39"/>
      <c r="H44" s="39"/>
      <c r="I44" s="39"/>
      <c r="J44" s="39"/>
      <c r="K44" s="39"/>
    </row>
    <row r="45" spans="1:16" x14ac:dyDescent="0.4">
      <c r="B45" s="37"/>
      <c r="C45" s="37"/>
      <c r="D45" s="37"/>
      <c r="E45" s="38"/>
      <c r="F45" s="39"/>
      <c r="G45" s="39"/>
      <c r="H45" s="39"/>
      <c r="I45" s="39"/>
      <c r="J45" s="39"/>
      <c r="K45" s="39"/>
    </row>
    <row r="46" spans="1:16" x14ac:dyDescent="0.4">
      <c r="B46" s="37"/>
      <c r="C46" s="37"/>
      <c r="D46" s="37"/>
      <c r="E46" s="38"/>
      <c r="F46" s="39"/>
      <c r="G46" s="39"/>
      <c r="H46" s="39"/>
      <c r="I46" s="39"/>
      <c r="J46" s="39"/>
      <c r="K46" s="39"/>
    </row>
    <row r="47" spans="1:16" x14ac:dyDescent="0.4">
      <c r="B47" s="37"/>
      <c r="C47" s="37"/>
      <c r="D47" s="37"/>
      <c r="E47" s="38"/>
      <c r="F47" s="39"/>
      <c r="G47" s="39"/>
      <c r="H47" s="39"/>
      <c r="I47" s="39"/>
      <c r="J47" s="39"/>
      <c r="K47" s="39"/>
    </row>
    <row r="48" spans="1:16" x14ac:dyDescent="0.4">
      <c r="B48" s="37"/>
      <c r="C48" s="37"/>
      <c r="D48" s="37"/>
      <c r="E48" s="38"/>
      <c r="F48" s="39"/>
      <c r="G48" s="39"/>
      <c r="H48" s="39"/>
      <c r="I48" s="39"/>
      <c r="J48" s="39"/>
      <c r="K48" s="39"/>
    </row>
    <row r="49" spans="2:11" x14ac:dyDescent="0.4">
      <c r="B49" s="41"/>
      <c r="C49" s="41"/>
      <c r="D49" s="41"/>
      <c r="E49" s="38"/>
      <c r="F49" s="39"/>
      <c r="G49" s="39"/>
      <c r="H49" s="39"/>
      <c r="I49" s="39"/>
      <c r="J49" s="39"/>
      <c r="K49" s="39"/>
    </row>
    <row r="50" spans="2:11" x14ac:dyDescent="0.4">
      <c r="B50" s="41"/>
      <c r="C50" s="41"/>
      <c r="D50" s="41"/>
      <c r="E50" s="38"/>
      <c r="F50" s="39"/>
      <c r="G50" s="39"/>
      <c r="H50" s="39"/>
      <c r="I50" s="39"/>
      <c r="J50" s="39"/>
      <c r="K50" s="39"/>
    </row>
    <row r="51" spans="2:11" x14ac:dyDescent="0.4">
      <c r="B51" s="41"/>
      <c r="C51" s="41"/>
      <c r="D51" s="41"/>
      <c r="E51" s="38"/>
      <c r="F51" s="39"/>
      <c r="G51" s="39"/>
      <c r="H51" s="39"/>
      <c r="I51" s="39"/>
      <c r="J51" s="39"/>
      <c r="K51" s="39"/>
    </row>
    <row r="52" spans="2:11" x14ac:dyDescent="0.4">
      <c r="B52" s="41"/>
      <c r="C52" s="41"/>
      <c r="D52" s="41"/>
      <c r="E52" s="38"/>
      <c r="F52" s="39"/>
      <c r="G52" s="39"/>
      <c r="H52" s="39"/>
      <c r="I52" s="39"/>
      <c r="J52" s="39"/>
      <c r="K52" s="39"/>
    </row>
  </sheetData>
  <protectedRanges>
    <protectedRange sqref="I2 A16:XFD1048576" name="範囲1"/>
  </protectedRanges>
  <mergeCells count="64">
    <mergeCell ref="B1:J1"/>
    <mergeCell ref="I2:J2"/>
    <mergeCell ref="A4:J4"/>
    <mergeCell ref="B13:B15"/>
    <mergeCell ref="C13:C15"/>
    <mergeCell ref="D13:D15"/>
    <mergeCell ref="E13:J13"/>
    <mergeCell ref="E14:J14"/>
    <mergeCell ref="N16:N18"/>
    <mergeCell ref="O16:O18"/>
    <mergeCell ref="A19:A21"/>
    <mergeCell ref="B19:B21"/>
    <mergeCell ref="C19:C21"/>
    <mergeCell ref="D19:D21"/>
    <mergeCell ref="L19:L21"/>
    <mergeCell ref="M19:M21"/>
    <mergeCell ref="N19:N21"/>
    <mergeCell ref="O19:O21"/>
    <mergeCell ref="A16:A18"/>
    <mergeCell ref="B16:B18"/>
    <mergeCell ref="C16:C18"/>
    <mergeCell ref="D16:D18"/>
    <mergeCell ref="L16:L18"/>
    <mergeCell ref="M16:M18"/>
    <mergeCell ref="N22:N24"/>
    <mergeCell ref="O22:O24"/>
    <mergeCell ref="A25:A27"/>
    <mergeCell ref="B25:B27"/>
    <mergeCell ref="C25:C27"/>
    <mergeCell ref="D25:D27"/>
    <mergeCell ref="L25:L27"/>
    <mergeCell ref="M25:M27"/>
    <mergeCell ref="N25:N27"/>
    <mergeCell ref="O25:O27"/>
    <mergeCell ref="A22:A24"/>
    <mergeCell ref="B22:B24"/>
    <mergeCell ref="C22:C24"/>
    <mergeCell ref="D22:D24"/>
    <mergeCell ref="L22:L24"/>
    <mergeCell ref="M22:M24"/>
    <mergeCell ref="N28:N30"/>
    <mergeCell ref="O28:O30"/>
    <mergeCell ref="A31:A33"/>
    <mergeCell ref="B31:B33"/>
    <mergeCell ref="C31:C33"/>
    <mergeCell ref="D31:D33"/>
    <mergeCell ref="L31:L33"/>
    <mergeCell ref="M31:M33"/>
    <mergeCell ref="N31:N33"/>
    <mergeCell ref="O31:O33"/>
    <mergeCell ref="A28:A30"/>
    <mergeCell ref="B28:B30"/>
    <mergeCell ref="C28:C30"/>
    <mergeCell ref="D28:D30"/>
    <mergeCell ref="L28:L30"/>
    <mergeCell ref="M28:M30"/>
    <mergeCell ref="O34:O36"/>
    <mergeCell ref="P34:P36"/>
    <mergeCell ref="B34:B36"/>
    <mergeCell ref="C34:C36"/>
    <mergeCell ref="D34:D36"/>
    <mergeCell ref="L34:L36"/>
    <mergeCell ref="M34:M36"/>
    <mergeCell ref="N34:N36"/>
  </mergeCells>
  <phoneticPr fontId="2"/>
  <dataValidations count="1">
    <dataValidation type="list" allowBlank="1" showInputMessage="1" showErrorMessage="1" sqref="C16:C33" xr:uid="{D25EE037-7BBB-4216-9178-9D62902CD784}">
      <formula1>"　,小学校,中学校,義務教育学校,高等学校,中等教育学校,特別支援学校"</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E2C6-3A97-45C9-A688-418CB58294BA}">
  <dimension ref="A1:J29"/>
  <sheetViews>
    <sheetView view="pageBreakPreview" topLeftCell="A14" zoomScaleNormal="100" zoomScaleSheetLayoutView="100" workbookViewId="0">
      <selection sqref="A1:G1"/>
    </sheetView>
  </sheetViews>
  <sheetFormatPr defaultRowHeight="18.75" x14ac:dyDescent="0.4"/>
  <cols>
    <col min="1" max="1" width="18.625" customWidth="1"/>
    <col min="2" max="2" width="23.125" customWidth="1"/>
    <col min="3" max="7" width="18.625" customWidth="1"/>
  </cols>
  <sheetData>
    <row r="1" spans="1:10" x14ac:dyDescent="0.4">
      <c r="A1" s="138" t="s">
        <v>37</v>
      </c>
      <c r="B1" s="138"/>
      <c r="C1" s="138"/>
      <c r="D1" s="138"/>
      <c r="E1" s="138"/>
      <c r="F1" s="138"/>
      <c r="G1" s="138"/>
      <c r="H1" s="48"/>
      <c r="I1" s="48"/>
      <c r="J1" s="48"/>
    </row>
    <row r="2" spans="1:10" x14ac:dyDescent="0.4">
      <c r="A2" s="47"/>
      <c r="B2" s="47"/>
      <c r="C2" s="47"/>
      <c r="D2" s="47"/>
      <c r="E2" s="47"/>
      <c r="F2" s="47"/>
      <c r="G2" s="47"/>
      <c r="H2" s="48"/>
      <c r="I2" s="48"/>
      <c r="J2" s="48"/>
    </row>
    <row r="3" spans="1:10" x14ac:dyDescent="0.4">
      <c r="A3" s="49"/>
      <c r="B3" s="49"/>
      <c r="C3" s="50"/>
      <c r="D3" s="50"/>
      <c r="E3" s="50"/>
      <c r="F3" s="51" t="str">
        <f>'様式2-2-4'!H2</f>
        <v>連絡先電話番号</v>
      </c>
      <c r="G3" s="52">
        <f>'様式2-2-4'!I2</f>
        <v>0</v>
      </c>
      <c r="H3" s="48"/>
      <c r="I3" s="48"/>
      <c r="J3" s="48"/>
    </row>
    <row r="4" spans="1:10" ht="19.5" thickBot="1" x14ac:dyDescent="0.45"/>
    <row r="5" spans="1:10" x14ac:dyDescent="0.4">
      <c r="A5" s="139" t="s">
        <v>26</v>
      </c>
      <c r="B5" s="141"/>
      <c r="C5" s="143" t="s">
        <v>5</v>
      </c>
      <c r="D5" s="144"/>
      <c r="E5" s="144"/>
      <c r="F5" s="144"/>
      <c r="G5" s="145"/>
    </row>
    <row r="6" spans="1:10" s="56" customFormat="1" ht="19.5" thickBot="1" x14ac:dyDescent="0.45">
      <c r="A6" s="140"/>
      <c r="B6" s="142"/>
      <c r="C6" s="53" t="s">
        <v>6</v>
      </c>
      <c r="D6" s="53" t="s">
        <v>7</v>
      </c>
      <c r="E6" s="53" t="s">
        <v>8</v>
      </c>
      <c r="F6" s="54" t="s">
        <v>9</v>
      </c>
      <c r="G6" s="55" t="s">
        <v>10</v>
      </c>
    </row>
    <row r="7" spans="1:10" ht="29.25" thickTop="1" x14ac:dyDescent="0.4">
      <c r="A7" s="146" t="s">
        <v>27</v>
      </c>
      <c r="B7" s="57" t="s">
        <v>15</v>
      </c>
      <c r="C7" s="58">
        <f>SUMIF('様式2-2-4'!$P:$P,"小学校設置室数",'様式2-2-4'!F:F)</f>
        <v>0</v>
      </c>
      <c r="D7" s="59">
        <f>SUMIF('様式2-2-4'!$P:$P,"小学校設置室数",'様式2-2-4'!G:G)</f>
        <v>0</v>
      </c>
      <c r="E7" s="59">
        <f>SUMIF('様式2-2-4'!$P:$P,"小学校設置室数",'様式2-2-4'!H:H)</f>
        <v>0</v>
      </c>
      <c r="F7" s="60">
        <f>SUMIF('様式2-2-4'!$P:$P,"小学校設置室数",'様式2-2-4'!I:I)</f>
        <v>0</v>
      </c>
      <c r="G7" s="61">
        <f>SUM(C7:F7)</f>
        <v>0</v>
      </c>
    </row>
    <row r="8" spans="1:10" ht="28.5" x14ac:dyDescent="0.4">
      <c r="A8" s="147"/>
      <c r="B8" s="62" t="s">
        <v>16</v>
      </c>
      <c r="C8" s="63">
        <f>SUMIF('様式2-2-4'!$P:$P,"小学校設置予定室数",'様式2-2-4'!F:F)</f>
        <v>0</v>
      </c>
      <c r="D8" s="64">
        <f>SUMIF('様式2-2-4'!$P:$P,"小学校設置予定室数",'様式2-2-4'!G:G)</f>
        <v>0</v>
      </c>
      <c r="E8" s="64">
        <f>SUMIF('様式2-2-4'!$P:$P,"小学校設置予定室数",'様式2-2-4'!H:H)</f>
        <v>0</v>
      </c>
      <c r="F8" s="65">
        <f>SUMIF('様式2-2-4'!$P:$P,"小学校設置予定室数",'様式2-2-4'!I:I)</f>
        <v>0</v>
      </c>
      <c r="G8" s="66">
        <f>SUM(C8:F8)</f>
        <v>0</v>
      </c>
    </row>
    <row r="9" spans="1:10" ht="28.5" x14ac:dyDescent="0.4">
      <c r="A9" s="148"/>
      <c r="B9" s="67" t="s">
        <v>17</v>
      </c>
      <c r="C9" s="68">
        <f>SUMIF('様式2-2-4'!$P:$P,"小学校保有室数",'様式2-2-4'!F:F)</f>
        <v>0</v>
      </c>
      <c r="D9" s="69">
        <f>SUMIF('様式2-2-4'!$P:$P,"小学校保有室数",'様式2-2-4'!G:G)</f>
        <v>0</v>
      </c>
      <c r="E9" s="69">
        <f>SUMIF('様式2-2-4'!$P:$P,"小学校保有室数",'様式2-2-4'!H:H)</f>
        <v>0</v>
      </c>
      <c r="F9" s="70">
        <f>SUMIF('様式2-2-4'!$P:$P,"小学校保有室数",'様式2-2-4'!I:I)</f>
        <v>0</v>
      </c>
      <c r="G9" s="71">
        <f t="shared" ref="G9:G27" si="0">SUM(C9:F9)</f>
        <v>0</v>
      </c>
    </row>
    <row r="10" spans="1:10" ht="28.5" x14ac:dyDescent="0.4">
      <c r="A10" s="149" t="s">
        <v>28</v>
      </c>
      <c r="B10" s="72" t="s">
        <v>15</v>
      </c>
      <c r="C10" s="73">
        <f>SUMIF('様式2-2-4'!$P:$P,"中学校設置室数",'様式2-2-4'!F:F)</f>
        <v>0</v>
      </c>
      <c r="D10" s="74">
        <f>SUMIF('様式2-2-4'!$P:$P,"中学校設置室数",'様式2-2-4'!G:G)</f>
        <v>0</v>
      </c>
      <c r="E10" s="74">
        <f>SUMIF('様式2-2-4'!$P:$P,"中学校設置室数",'様式2-2-4'!H:H)</f>
        <v>0</v>
      </c>
      <c r="F10" s="75">
        <f>SUMIF('様式2-2-4'!$P:$P,"中学校設置室数",'様式2-2-4'!I:I)</f>
        <v>0</v>
      </c>
      <c r="G10" s="76">
        <f t="shared" si="0"/>
        <v>0</v>
      </c>
    </row>
    <row r="11" spans="1:10" ht="28.5" x14ac:dyDescent="0.4">
      <c r="A11" s="147"/>
      <c r="B11" s="62" t="s">
        <v>16</v>
      </c>
      <c r="C11" s="63">
        <f>SUMIF('様式2-2-4'!$P:$P,"中学校設置予定室数",'様式2-2-4'!F:F)</f>
        <v>0</v>
      </c>
      <c r="D11" s="64">
        <f>SUMIF('様式2-2-4'!$P:$P,"中学校設置予定室数",'様式2-2-4'!G:G)</f>
        <v>0</v>
      </c>
      <c r="E11" s="64">
        <f>SUMIF('様式2-2-4'!$P:$P,"中学校設置予定室数",'様式2-2-4'!H:H)</f>
        <v>0</v>
      </c>
      <c r="F11" s="65">
        <f>SUMIF('様式2-2-4'!$P:$P,"中学校設置予定室数",'様式2-2-4'!I:I)</f>
        <v>0</v>
      </c>
      <c r="G11" s="66">
        <f>SUM(C11:F11)</f>
        <v>0</v>
      </c>
    </row>
    <row r="12" spans="1:10" ht="28.5" x14ac:dyDescent="0.4">
      <c r="A12" s="148"/>
      <c r="B12" s="77" t="s">
        <v>17</v>
      </c>
      <c r="C12" s="78">
        <f>SUMIF('様式2-2-4'!$P:$P,"中学校保有室数",'様式2-2-4'!F:F)</f>
        <v>0</v>
      </c>
      <c r="D12" s="79">
        <f>SUMIF('様式2-2-4'!$P:$P,"中学校保有室数",'様式2-2-4'!G:G)</f>
        <v>0</v>
      </c>
      <c r="E12" s="79">
        <f>SUMIF('様式2-2-4'!$P:$P,"中学校保有室数",'様式2-2-4'!H:H)</f>
        <v>0</v>
      </c>
      <c r="F12" s="80">
        <f>SUMIF('様式2-2-4'!$P:$P,"中学校保有室数",'様式2-2-4'!I:I)</f>
        <v>0</v>
      </c>
      <c r="G12" s="81">
        <f t="shared" si="0"/>
        <v>0</v>
      </c>
    </row>
    <row r="13" spans="1:10" ht="28.5" x14ac:dyDescent="0.4">
      <c r="A13" s="149" t="s">
        <v>29</v>
      </c>
      <c r="B13" s="72" t="s">
        <v>15</v>
      </c>
      <c r="C13" s="73">
        <f>SUMIF('様式2-2-4'!$P:$P,"義務教育学校設置室数",'様式2-2-4'!F:F)</f>
        <v>0</v>
      </c>
      <c r="D13" s="74">
        <f>SUMIF('様式2-2-4'!$P:$P,"義務教育学校設置室数",'様式2-2-4'!G:G)</f>
        <v>0</v>
      </c>
      <c r="E13" s="74">
        <f>SUMIF('様式2-2-4'!$P:$P,"義務教育学校設置室数",'様式2-2-4'!H:H)</f>
        <v>0</v>
      </c>
      <c r="F13" s="75">
        <f>SUMIF('様式2-2-4'!$P:$P,"義務教育学校設置室数",'様式2-2-4'!I:I)</f>
        <v>0</v>
      </c>
      <c r="G13" s="76">
        <f t="shared" si="0"/>
        <v>0</v>
      </c>
    </row>
    <row r="14" spans="1:10" ht="28.5" x14ac:dyDescent="0.4">
      <c r="A14" s="147"/>
      <c r="B14" s="62" t="s">
        <v>16</v>
      </c>
      <c r="C14" s="63">
        <f>SUMIF('様式2-2-4'!$P:$P,"義務教育学校設置予定室数",'様式2-2-4'!F:F)</f>
        <v>0</v>
      </c>
      <c r="D14" s="64">
        <f>SUMIF('様式2-2-4'!$P:$P,"義務教育学校設置予定室数",'様式2-2-4'!G:G)</f>
        <v>0</v>
      </c>
      <c r="E14" s="64">
        <f>SUMIF('様式2-2-4'!$P:$P,"義務教育学校設置予定室数",'様式2-2-4'!H:H)</f>
        <v>0</v>
      </c>
      <c r="F14" s="65">
        <f>SUMIF('様式2-2-4'!$P:$P,"義務教育学校設置予定室数",'様式2-2-4'!I:I)</f>
        <v>0</v>
      </c>
      <c r="G14" s="66">
        <f>SUM(C14:F14)</f>
        <v>0</v>
      </c>
    </row>
    <row r="15" spans="1:10" ht="28.5" x14ac:dyDescent="0.4">
      <c r="A15" s="148"/>
      <c r="B15" s="77" t="s">
        <v>17</v>
      </c>
      <c r="C15" s="78">
        <f>SUMIF('様式2-2-4'!$P:$P,"義務教育学校保有室数",'様式2-2-4'!F:F)</f>
        <v>0</v>
      </c>
      <c r="D15" s="79">
        <f>SUMIF('様式2-2-4'!$P:$P,"義務教育学校保有室数",'様式2-2-4'!G:G)</f>
        <v>0</v>
      </c>
      <c r="E15" s="79">
        <f>SUMIF('様式2-2-4'!$P:$P,"義務教育学校保有室数",'様式2-2-4'!H:H)</f>
        <v>0</v>
      </c>
      <c r="F15" s="80">
        <f>SUMIF('様式2-2-4'!$P:$P,"義務教育学校保有室数",'様式2-2-4'!I:I)</f>
        <v>0</v>
      </c>
      <c r="G15" s="81">
        <f t="shared" si="0"/>
        <v>0</v>
      </c>
    </row>
    <row r="16" spans="1:10" ht="28.5" x14ac:dyDescent="0.4">
      <c r="A16" s="149" t="s">
        <v>30</v>
      </c>
      <c r="B16" s="72" t="s">
        <v>15</v>
      </c>
      <c r="C16" s="82">
        <f>SUMIF('様式2-2-4'!$P:$P,"高等学校設置室数",'様式2-2-4'!F:F)</f>
        <v>0</v>
      </c>
      <c r="D16" s="83">
        <f>SUMIF('様式2-2-4'!$P:$P,"高等学校設置室数",'様式2-2-4'!G:G)</f>
        <v>0</v>
      </c>
      <c r="E16" s="83">
        <f>SUMIF('様式2-2-4'!$P:$P,"高等学校設置室数",'様式2-2-4'!H:H)</f>
        <v>0</v>
      </c>
      <c r="F16" s="84">
        <f>SUMIF('様式2-2-4'!$P:$P,"高等学校設置室数",'様式2-2-4'!I:I)</f>
        <v>0</v>
      </c>
      <c r="G16" s="85">
        <f t="shared" si="0"/>
        <v>0</v>
      </c>
    </row>
    <row r="17" spans="1:7" ht="28.5" x14ac:dyDescent="0.4">
      <c r="A17" s="147"/>
      <c r="B17" s="62" t="s">
        <v>16</v>
      </c>
      <c r="C17" s="63">
        <f>SUMIF('様式2-2-4'!$P:$P,"高等学校設置予定室数",'様式2-2-4'!F:F)</f>
        <v>0</v>
      </c>
      <c r="D17" s="64">
        <f>SUMIF('様式2-2-4'!$P:$P,"高等学校設置予定室数",'様式2-2-4'!G:G)</f>
        <v>0</v>
      </c>
      <c r="E17" s="64">
        <f>SUMIF('様式2-2-4'!$P:$P,"高等学校設置予定室数",'様式2-2-4'!H:H)</f>
        <v>0</v>
      </c>
      <c r="F17" s="65">
        <f>SUMIF('様式2-2-4'!$P:$P,"高等学校設置予定室数",'様式2-2-4'!I:I)</f>
        <v>0</v>
      </c>
      <c r="G17" s="66">
        <f>SUM(C17:F17)</f>
        <v>0</v>
      </c>
    </row>
    <row r="18" spans="1:7" ht="28.5" x14ac:dyDescent="0.4">
      <c r="A18" s="148"/>
      <c r="B18" s="77" t="s">
        <v>17</v>
      </c>
      <c r="C18" s="68">
        <f>SUMIF('様式2-2-4'!$P:$P,"高等学校保有室数",'様式2-2-4'!F:F)</f>
        <v>0</v>
      </c>
      <c r="D18" s="69">
        <f>SUMIF('様式2-2-4'!$P:$P,"高等学校保有室数",'様式2-2-4'!G:G)</f>
        <v>0</v>
      </c>
      <c r="E18" s="69">
        <f>SUMIF('様式2-2-4'!$P:$P,"高等学校保有室数",'様式2-2-4'!H:H)</f>
        <v>0</v>
      </c>
      <c r="F18" s="70">
        <f>SUMIF('様式2-2-4'!$P:$P,"高等学校保有室数",'様式2-2-4'!I:I)</f>
        <v>0</v>
      </c>
      <c r="G18" s="71">
        <f t="shared" si="0"/>
        <v>0</v>
      </c>
    </row>
    <row r="19" spans="1:7" ht="28.5" x14ac:dyDescent="0.4">
      <c r="A19" s="149" t="s">
        <v>31</v>
      </c>
      <c r="B19" s="72" t="s">
        <v>15</v>
      </c>
      <c r="C19" s="73">
        <f>SUMIF('様式2-2-4'!$P:$P,"中等教育学校設置室数",'様式2-2-4'!F:F)</f>
        <v>0</v>
      </c>
      <c r="D19" s="74">
        <f>SUMIF('様式2-2-4'!$P:$P,"中等教育学校設置室数",'様式2-2-4'!G:G)</f>
        <v>0</v>
      </c>
      <c r="E19" s="74">
        <f>SUMIF('様式2-2-4'!$P:$P,"中等教育学校設置室数",'様式2-2-4'!H:H)</f>
        <v>0</v>
      </c>
      <c r="F19" s="75">
        <f>SUMIF('様式2-2-4'!$P:$P,"中等教育学校設置室数",'様式2-2-4'!I:I)</f>
        <v>0</v>
      </c>
      <c r="G19" s="76">
        <f t="shared" si="0"/>
        <v>0</v>
      </c>
    </row>
    <row r="20" spans="1:7" ht="28.5" x14ac:dyDescent="0.4">
      <c r="A20" s="147"/>
      <c r="B20" s="62" t="s">
        <v>16</v>
      </c>
      <c r="C20" s="63">
        <f>SUMIF('様式2-2-4'!$P:$P,"中等教育学校設置予定室数",'様式2-2-4'!F:F)</f>
        <v>0</v>
      </c>
      <c r="D20" s="64">
        <f>SUMIF('様式2-2-4'!$P:$P,"中等教育学校設置予定室数",'様式2-2-4'!G:G)</f>
        <v>0</v>
      </c>
      <c r="E20" s="64">
        <f>SUMIF('様式2-2-4'!$P:$P,"中等教育学校設置予定室数",'様式2-2-4'!H:H)</f>
        <v>0</v>
      </c>
      <c r="F20" s="65">
        <f>SUMIF('様式2-2-4'!$P:$P,"中等教育学校設置予定室数",'様式2-2-4'!I:I)</f>
        <v>0</v>
      </c>
      <c r="G20" s="66">
        <f>SUM(C20:F20)</f>
        <v>0</v>
      </c>
    </row>
    <row r="21" spans="1:7" ht="28.5" x14ac:dyDescent="0.4">
      <c r="A21" s="148"/>
      <c r="B21" s="77" t="s">
        <v>17</v>
      </c>
      <c r="C21" s="78">
        <f>SUMIF('様式2-2-4'!$P:$P,"中等教育学校保有室数",'様式2-2-4'!F:F)</f>
        <v>0</v>
      </c>
      <c r="D21" s="79">
        <f>SUMIF('様式2-2-4'!$P:$P,"中等教育学校保有室数",'様式2-2-4'!G:G)</f>
        <v>0</v>
      </c>
      <c r="E21" s="79">
        <f>SUMIF('様式2-2-4'!$P:$P,"中等教育学校保有室数",'様式2-2-4'!H:H)</f>
        <v>0</v>
      </c>
      <c r="F21" s="80">
        <f>SUMIF('様式2-2-4'!$P:$P,"中等教育学校保有室数",'様式2-2-4'!I:I)</f>
        <v>0</v>
      </c>
      <c r="G21" s="81">
        <f t="shared" si="0"/>
        <v>0</v>
      </c>
    </row>
    <row r="22" spans="1:7" ht="28.5" x14ac:dyDescent="0.4">
      <c r="A22" s="149" t="s">
        <v>32</v>
      </c>
      <c r="B22" s="72" t="s">
        <v>15</v>
      </c>
      <c r="C22" s="82">
        <f>SUMIF('様式2-2-4'!$P:$P,"特別支援学校設置室数",'様式2-2-4'!F:F)</f>
        <v>0</v>
      </c>
      <c r="D22" s="83">
        <f>SUMIF('様式2-2-4'!$P:$P,"特別支援学校設置室数",'様式2-2-4'!G:G)</f>
        <v>0</v>
      </c>
      <c r="E22" s="83">
        <f>SUMIF('様式2-2-4'!$P:$P,"特別支援学校設置室数",'様式2-2-4'!H:H)</f>
        <v>0</v>
      </c>
      <c r="F22" s="84">
        <f>SUMIF('様式2-2-4'!$P:$P,"特別支援学校設置室数",'様式2-2-4'!I:I)</f>
        <v>0</v>
      </c>
      <c r="G22" s="85">
        <f t="shared" si="0"/>
        <v>0</v>
      </c>
    </row>
    <row r="23" spans="1:7" ht="28.5" x14ac:dyDescent="0.4">
      <c r="A23" s="147"/>
      <c r="B23" s="62" t="s">
        <v>16</v>
      </c>
      <c r="C23" s="63">
        <f>SUMIF('様式2-2-4'!$P:$P,"特別支援学校設置予定室数",'様式2-2-4'!F:F)</f>
        <v>0</v>
      </c>
      <c r="D23" s="64">
        <f>SUMIF('様式2-2-4'!$P:$P,"特別支援学校設置予定室数",'様式2-2-4'!G:G)</f>
        <v>0</v>
      </c>
      <c r="E23" s="64">
        <f>SUMIF('様式2-2-4'!$P:$P,"特別支援学校設置予定室数",'様式2-2-4'!H:H)</f>
        <v>0</v>
      </c>
      <c r="F23" s="65">
        <f>SUMIF('様式2-2-4'!$P:$P,"特別支援学校設置予定室数",'様式2-2-4'!I:I)</f>
        <v>0</v>
      </c>
      <c r="G23" s="66">
        <f>SUM(C23:F23)</f>
        <v>0</v>
      </c>
    </row>
    <row r="24" spans="1:7" ht="29.25" thickBot="1" x14ac:dyDescent="0.45">
      <c r="A24" s="150"/>
      <c r="B24" s="86" t="s">
        <v>17</v>
      </c>
      <c r="C24" s="78">
        <f>SUMIF('様式2-2-4'!$P:$P,"特別支援学校保有室数",'様式2-2-4'!F:F)</f>
        <v>0</v>
      </c>
      <c r="D24" s="79">
        <f>SUMIF('様式2-2-4'!$P:$P,"特別支援学校保有室数",'様式2-2-4'!G:G)</f>
        <v>0</v>
      </c>
      <c r="E24" s="79">
        <f>SUMIF('様式2-2-4'!$P:$P,"特別支援学校保有室数",'様式2-2-4'!H:H)</f>
        <v>0</v>
      </c>
      <c r="F24" s="80">
        <f>SUMIF('様式2-2-4'!$P:$P,"特別支援学校保有室数",'様式2-2-4'!I:I)</f>
        <v>0</v>
      </c>
      <c r="G24" s="81">
        <f t="shared" si="0"/>
        <v>0</v>
      </c>
    </row>
    <row r="25" spans="1:7" ht="29.25" thickTop="1" x14ac:dyDescent="0.4">
      <c r="A25" s="151" t="s">
        <v>33</v>
      </c>
      <c r="B25" s="87" t="s">
        <v>15</v>
      </c>
      <c r="C25" s="58">
        <f>SUMIF(B7:B24,B25,C7:C24)</f>
        <v>0</v>
      </c>
      <c r="D25" s="58">
        <f>SUMIF(B7:B24,B25,D7:D24)</f>
        <v>0</v>
      </c>
      <c r="E25" s="58">
        <f>SUMIF(B7:B24,B25,E7:E24)</f>
        <v>0</v>
      </c>
      <c r="F25" s="88">
        <f>SUMIF(B7:B24,B25,F7:F24)</f>
        <v>0</v>
      </c>
      <c r="G25" s="61">
        <f t="shared" si="0"/>
        <v>0</v>
      </c>
    </row>
    <row r="26" spans="1:7" ht="28.5" x14ac:dyDescent="0.4">
      <c r="A26" s="152"/>
      <c r="B26" s="62" t="s">
        <v>16</v>
      </c>
      <c r="C26" s="63">
        <f>SUMIF(B8:B25,B26,C8:C25)</f>
        <v>0</v>
      </c>
      <c r="D26" s="63">
        <f>SUMIF(B8:B25,B26,D8:D25)</f>
        <v>0</v>
      </c>
      <c r="E26" s="63">
        <f>SUMIF(B8:B25,B26,E8:E25)</f>
        <v>0</v>
      </c>
      <c r="F26" s="89">
        <f>SUMIF(B8:B25,B26,F8:F25)</f>
        <v>0</v>
      </c>
      <c r="G26" s="66">
        <f>SUM(C26:F26)</f>
        <v>0</v>
      </c>
    </row>
    <row r="27" spans="1:7" ht="29.25" thickBot="1" x14ac:dyDescent="0.45">
      <c r="A27" s="153"/>
      <c r="B27" s="90" t="s">
        <v>17</v>
      </c>
      <c r="C27" s="91">
        <f>SUMIF(B7:B24,B27,C7:C24)</f>
        <v>0</v>
      </c>
      <c r="D27" s="91">
        <f>SUMIF(B7:B24,B27,D7:D24)</f>
        <v>0</v>
      </c>
      <c r="E27" s="91">
        <f>SUMIF(B7:B24,B27,E7:E24)</f>
        <v>0</v>
      </c>
      <c r="F27" s="92">
        <f>SUMIF(B7:B24,B27,F7:F24)</f>
        <v>0</v>
      </c>
      <c r="G27" s="93">
        <f t="shared" si="0"/>
        <v>0</v>
      </c>
    </row>
    <row r="29" spans="1:7" x14ac:dyDescent="0.4">
      <c r="A29" s="137" t="s">
        <v>34</v>
      </c>
      <c r="B29" s="137"/>
      <c r="C29" s="137"/>
      <c r="D29" s="137"/>
      <c r="E29" s="137"/>
      <c r="F29" s="137"/>
      <c r="G29" s="137"/>
    </row>
  </sheetData>
  <mergeCells count="12">
    <mergeCell ref="A29:G29"/>
    <mergeCell ref="A1:G1"/>
    <mergeCell ref="A5:A6"/>
    <mergeCell ref="B5:B6"/>
    <mergeCell ref="C5:G5"/>
    <mergeCell ref="A7:A9"/>
    <mergeCell ref="A10:A12"/>
    <mergeCell ref="A13:A15"/>
    <mergeCell ref="A16:A18"/>
    <mergeCell ref="A19:A21"/>
    <mergeCell ref="A22:A24"/>
    <mergeCell ref="A25:A27"/>
  </mergeCells>
  <phoneticPr fontId="2"/>
  <pageMargins left="0.7" right="0.7" top="0.75" bottom="0.75" header="0.3" footer="0.3"/>
  <pageSetup paperSize="9" scale="64"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様式2-2-4</vt:lpstr>
      <vt:lpstr>集計表（編集禁止）</vt:lpstr>
      <vt:lpstr>'様式2-2-4'!Print_Area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齋藤優季</dc:creator>
  <cp:lastModifiedBy>user</cp:lastModifiedBy>
  <cp:lastPrinted>2024-06-11T00:08:12Z</cp:lastPrinted>
  <dcterms:created xsi:type="dcterms:W3CDTF">2024-04-18T06:20:59Z</dcterms:created>
  <dcterms:modified xsi:type="dcterms:W3CDTF">2024-06-13T04:41:55Z</dcterms:modified>
</cp:coreProperties>
</file>